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0" i="1" l="1"/>
  <c r="V40" i="1" s="1"/>
  <c r="T40" i="1"/>
  <c r="U39" i="1"/>
  <c r="V39" i="1" s="1"/>
  <c r="T39" i="1"/>
  <c r="U38" i="1"/>
  <c r="V38" i="1" s="1"/>
  <c r="T38" i="1"/>
  <c r="U37" i="1"/>
  <c r="V37" i="1" s="1"/>
  <c r="T37" i="1"/>
  <c r="U36" i="1"/>
  <c r="V36" i="1" s="1"/>
  <c r="T36" i="1"/>
  <c r="U35" i="1"/>
  <c r="V35" i="1" s="1"/>
  <c r="T35" i="1"/>
  <c r="U34" i="1"/>
  <c r="V34" i="1" s="1"/>
  <c r="T34" i="1"/>
  <c r="U33" i="1"/>
  <c r="V33" i="1" s="1"/>
  <c r="T33" i="1"/>
  <c r="U32" i="1"/>
  <c r="V32" i="1" s="1"/>
  <c r="T32" i="1"/>
  <c r="U31" i="1"/>
  <c r="V31" i="1" s="1"/>
  <c r="T31" i="1"/>
  <c r="G41" i="1"/>
  <c r="N41" i="1"/>
  <c r="T41" i="1" l="1"/>
  <c r="U41" i="1"/>
  <c r="V41" i="1" l="1"/>
</calcChain>
</file>

<file path=xl/sharedStrings.xml><?xml version="1.0" encoding="utf-8"?>
<sst xmlns="http://schemas.openxmlformats.org/spreadsheetml/2006/main" count="161" uniqueCount="131">
  <si>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</si>
  <si>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</si>
  <si>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</si>
  <si>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</si>
  <si>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</si>
  <si>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</si>
  <si>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</si>
  <si>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</si>
  <si>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</si>
  <si>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</si>
  <si>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</si>
  <si>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</si>
  <si>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</si>
  <si>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</si>
  <si>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</si>
  <si>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</si>
  <si>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</si>
  <si>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</si>
  <si>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</si>
  <si>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</si>
  <si>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</si>
  <si>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</si>
  <si>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</si>
  <si>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</si>
  <si>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</si>
  <si>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</si>
  <si>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</si>
  <si>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</si>
  <si>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</si>
  <si>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</si>
  <si>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</si>
  <si>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</si>
  <si>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</si>
  <si>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</si>
  <si>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</si>
  <si>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</si>
  <si>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</si>
  <si>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</si>
  <si>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</si>
  <si>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</si>
  <si>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</si>
  <si>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</si>
  <si>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</si>
  <si>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</si>
  <si>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</si>
  <si>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</si>
  <si>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</si>
  <si>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</si>
  <si>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</si>
  <si>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</si>
  <si>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</si>
  <si>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</si>
  <si>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</si>
  <si>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</si>
  <si>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</si>
  <si>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</si>
  <si>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</si>
  <si>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</si>
  <si>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</si>
  <si>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</si>
  <si>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</si>
  <si>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</si>
  <si>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</si>
  <si>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</si>
  <si>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</si>
  <si>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</si>
  <si>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</si>
  <si>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</si>
  <si>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</si>
  <si>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</si>
  <si>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</si>
  <si>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</si>
  <si>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</si>
  <si>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</si>
  <si>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</si>
  <si>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</si>
  <si>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</si>
  <si>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</si>
  <si>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</si>
  <si>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</si>
  <si>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</si>
  <si>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</si>
  <si>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</si>
  <si>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</si>
  <si>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</si>
  <si>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</si>
  <si>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</si>
  <si>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</si>
  <si>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</si>
  <si>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</si>
  <si>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</si>
  <si>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</si>
  <si>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</si>
  <si>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</si>
  <si>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</si>
  <si>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</si>
  <si>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</si>
  <si>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</si>
  <si>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</si>
  <si>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</si>
  <si>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</si>
  <si>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</si>
  <si>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15.09.2025</t>
  </si>
  <si>
    <t>0000-004258</t>
  </si>
  <si>
    <t>Лот делимый.</t>
  </si>
  <si>
    <t>`000003890</t>
  </si>
  <si>
    <t>Аккумуляторная батарея APC RBC6, 12V 12Ah</t>
  </si>
  <si>
    <t>Сменный батарейный картридж RBC6 для ИБП «APC», технология производства AGM, срок службы не менее 8 лет.</t>
  </si>
  <si>
    <t>`000008788</t>
  </si>
  <si>
    <t>Аккумуляторная батарея – 12 V 17А*ч 181х76х167</t>
  </si>
  <si>
    <t>Аккумуляторная батарея для силового ИБП: 12В, 17Ач, длина не более 183мм, ширина не более 76мм, высота не более 173мм, тип клеммы ушко под болт+гайка M5, технология производства AGM, срок службы не менее 8 лет.</t>
  </si>
  <si>
    <t>`000008789</t>
  </si>
  <si>
    <t>Аккумуляторная батарея – 12 V 26А*ч 165х125х175</t>
  </si>
  <si>
    <t>Аккумуляторная батарея для силового ИБП: 12В, 26Ач, длина не более 175мм, ширина не более 165мм, высота не более 125мм, тип клеммы ушко под болт+гайка M5 или М6, технология производства AGM, срок службы не менее 8 лет.</t>
  </si>
  <si>
    <t>`000028837</t>
  </si>
  <si>
    <t>Аккумуляторная батарея 12V, 5Ah</t>
  </si>
  <si>
    <t>Аккумуляторная батарея 12В, 5Ач для силового ИБП, длина не более 90мм, ширина не более 70мм, высота не более 102мм, тип клеммы FASTON 6,35мм, технология производства AGM, срок службы не менее 8 лет.</t>
  </si>
  <si>
    <t>Аккумуляторная батарея 12В, 5Ач для слового ИБП, длина не более 90мм, ширина не более 70мм, высота не более 102мм, тип клеммы FASTON 6,35мм, технология производства AGM, срок службы не менее 8 лет.</t>
  </si>
  <si>
    <t>`000030026</t>
  </si>
  <si>
    <t>Элемент питания литиевый ER 34615 (D/ R20) Lithium (3.6В/3.6V) 19000 мАч</t>
  </si>
  <si>
    <t>Форм-фактор батареи (D/ R20); тип Lithium; выходное напряжение (3.6В/3.6V); емкость 19000 мАч или АНАЛОГ.</t>
  </si>
  <si>
    <t>`000035237</t>
  </si>
  <si>
    <t>Аккумуляторная батарея 12V, 40Ah</t>
  </si>
  <si>
    <t>Аккумуляторная батарея: 12В, 40Ач для силового ИБП, длина не более 199мм, ширина не более 166мм, высота не более 171мм, тип клеммы ушко под болт+гайка М6, технология производства AGM, срок службы не менее 8 лет.</t>
  </si>
  <si>
    <t>`000036904</t>
  </si>
  <si>
    <t>Батарейки аккумуляторные Li-ion тип AAA 1.5 V 1100 mWh</t>
  </si>
  <si>
    <t>`000036905</t>
  </si>
  <si>
    <t>Зарядное устройство для аккумуляторных батареек Li-ion тип AA,AAA 1.5 V на 4 аккумуляторных батарейки</t>
  </si>
  <si>
    <t>`000038306</t>
  </si>
  <si>
    <t>Блок питания ~220В/-5В, 5А</t>
  </si>
  <si>
    <t>Импульсный блок питания: Вход: ~220В AC, разъем C14; Выход: -5В DC, разъем 2.1х5.5.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</si>
</sst>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45" x14ac:dyDescent="0.25">
      <c r="B31" s="21">
        <v>1</v>
      </c>
      <c r="C31" s="22" t="s">
        <v>105</v>
      </c>
      <c r="D31" s="45" t="s">
        <v>106</v>
      </c>
      <c r="E31" s="45" t="s">
        <v>107</v>
      </c>
      <c r="F31" s="21" t="s">
        <v>46</v>
      </c>
      <c r="G31" s="21">
        <v>10</v>
      </c>
      <c r="H31" s="4"/>
      <c r="I31" s="4">
        <v>10</v>
      </c>
      <c r="J31" s="4"/>
      <c r="K31" s="4"/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ht="75" x14ac:dyDescent="0.25">
      <c r="B32" s="21">
        <v>2</v>
      </c>
      <c r="C32" s="22" t="s">
        <v>108</v>
      </c>
      <c r="D32" s="45" t="s">
        <v>109</v>
      </c>
      <c r="E32" s="45" t="s">
        <v>110</v>
      </c>
      <c r="F32" s="21" t="s">
        <v>46</v>
      </c>
      <c r="G32" s="21">
        <v>4</v>
      </c>
      <c r="H32" s="4"/>
      <c r="I32" s="4">
        <v>4</v>
      </c>
      <c r="J32" s="4"/>
      <c r="K32" s="4"/>
      <c r="L32" s="106"/>
      <c r="M32" s="106"/>
      <c r="N32" s="106"/>
      <c r="O32" s="107" t="s">
        <v>46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ht="75" x14ac:dyDescent="0.25">
      <c r="B33" s="21">
        <v>3</v>
      </c>
      <c r="C33" s="22" t="s">
        <v>111</v>
      </c>
      <c r="D33" s="45" t="s">
        <v>112</v>
      </c>
      <c r="E33" s="45" t="s">
        <v>113</v>
      </c>
      <c r="F33" s="21" t="s">
        <v>46</v>
      </c>
      <c r="G33" s="21">
        <v>7</v>
      </c>
      <c r="H33" s="4"/>
      <c r="I33" s="4">
        <v>7</v>
      </c>
      <c r="J33" s="4"/>
      <c r="K33" s="4"/>
      <c r="L33" s="106"/>
      <c r="M33" s="106"/>
      <c r="N33" s="106"/>
      <c r="O33" s="107" t="s">
        <v>46</v>
      </c>
      <c r="P33" s="107">
        <v>1</v>
      </c>
      <c r="Q33" s="106"/>
      <c r="R33" s="108"/>
      <c r="S33" s="109">
        <v>20</v>
      </c>
      <c r="T33" s="32">
        <f>(N33*R33)</f>
        <v>0</v>
      </c>
      <c r="U33" s="32">
        <f>IF(S33="Без НДС","Без НДС",S33/100*T33)</f>
        <v>0</v>
      </c>
      <c r="V33" s="32">
        <f>IF(S33="Без НДС",T33,U33+T33)</f>
        <v>0</v>
      </c>
    </row>
    <row r="34" spans="2:22" ht="75" x14ac:dyDescent="0.25">
      <c r="B34" s="21">
        <v>4</v>
      </c>
      <c r="C34" s="22" t="s">
        <v>114</v>
      </c>
      <c r="D34" s="45" t="s">
        <v>115</v>
      </c>
      <c r="E34" s="45" t="s">
        <v>116</v>
      </c>
      <c r="F34" s="21" t="s">
        <v>46</v>
      </c>
      <c r="G34" s="21">
        <v>14</v>
      </c>
      <c r="H34" s="4"/>
      <c r="I34" s="4">
        <v>14</v>
      </c>
      <c r="J34" s="4"/>
      <c r="K34" s="4"/>
      <c r="L34" s="106"/>
      <c r="M34" s="106"/>
      <c r="N34" s="106"/>
      <c r="O34" s="107" t="s">
        <v>46</v>
      </c>
      <c r="P34" s="107">
        <v>1</v>
      </c>
      <c r="Q34" s="106"/>
      <c r="R34" s="108"/>
      <c r="S34" s="109">
        <v>20</v>
      </c>
      <c r="T34" s="32">
        <f>(N34*R34)</f>
        <v>0</v>
      </c>
      <c r="U34" s="32">
        <f>IF(S34="Без НДС","Без НДС",S34/100*T34)</f>
        <v>0</v>
      </c>
      <c r="V34" s="32">
        <f>IF(S34="Без НДС",T34,U34+T34)</f>
        <v>0</v>
      </c>
    </row>
    <row r="35" spans="2:22" ht="75" x14ac:dyDescent="0.25">
      <c r="B35" s="21">
        <v>5</v>
      </c>
      <c r="C35" s="22" t="s">
        <v>114</v>
      </c>
      <c r="D35" s="45" t="s">
        <v>115</v>
      </c>
      <c r="E35" s="45" t="s">
        <v>117</v>
      </c>
      <c r="F35" s="21" t="s">
        <v>46</v>
      </c>
      <c r="G35" s="21">
        <v>154</v>
      </c>
      <c r="H35" s="4">
        <v>154</v>
      </c>
      <c r="I35" s="4"/>
      <c r="J35" s="4"/>
      <c r="K35" s="4"/>
      <c r="L35" s="106"/>
      <c r="M35" s="106"/>
      <c r="N35" s="106"/>
      <c r="O35" s="107" t="s">
        <v>46</v>
      </c>
      <c r="P35" s="107">
        <v>1</v>
      </c>
      <c r="Q35" s="106"/>
      <c r="R35" s="108"/>
      <c r="S35" s="109">
        <v>20</v>
      </c>
      <c r="T35" s="32">
        <f>(N35*R35)</f>
        <v>0</v>
      </c>
      <c r="U35" s="32">
        <f>IF(S35="Без НДС","Без НДС",S35/100*T35)</f>
        <v>0</v>
      </c>
      <c r="V35" s="32">
        <f>IF(S35="Без НДС",T35,U35+T35)</f>
        <v>0</v>
      </c>
    </row>
    <row r="36" spans="2:22" ht="45" x14ac:dyDescent="0.25">
      <c r="B36" s="21">
        <v>6</v>
      </c>
      <c r="C36" s="22" t="s">
        <v>118</v>
      </c>
      <c r="D36" s="45" t="s">
        <v>119</v>
      </c>
      <c r="E36" s="45" t="s">
        <v>120</v>
      </c>
      <c r="F36" s="21" t="s">
        <v>46</v>
      </c>
      <c r="G36" s="21">
        <v>4</v>
      </c>
      <c r="H36" s="4">
        <v>4</v>
      </c>
      <c r="I36" s="4"/>
      <c r="J36" s="4"/>
      <c r="K36" s="4"/>
      <c r="L36" s="106"/>
      <c r="M36" s="106"/>
      <c r="N36" s="106"/>
      <c r="O36" s="107" t="s">
        <v>46</v>
      </c>
      <c r="P36" s="107">
        <v>1</v>
      </c>
      <c r="Q36" s="106"/>
      <c r="R36" s="108"/>
      <c r="S36" s="109">
        <v>20</v>
      </c>
      <c r="T36" s="32">
        <f>(N36*R36)</f>
        <v>0</v>
      </c>
      <c r="U36" s="32">
        <f>IF(S36="Без НДС","Без НДС",S36/100*T36)</f>
        <v>0</v>
      </c>
      <c r="V36" s="32">
        <f>IF(S36="Без НДС",T36,U36+T36)</f>
        <v>0</v>
      </c>
    </row>
    <row r="37" spans="2:22" ht="75" x14ac:dyDescent="0.25">
      <c r="B37" s="21">
        <v>7</v>
      </c>
      <c r="C37" s="22" t="s">
        <v>121</v>
      </c>
      <c r="D37" s="45" t="s">
        <v>122</v>
      </c>
      <c r="E37" s="45" t="s">
        <v>123</v>
      </c>
      <c r="F37" s="21" t="s">
        <v>46</v>
      </c>
      <c r="G37" s="21">
        <v>6</v>
      </c>
      <c r="H37" s="4"/>
      <c r="I37" s="4">
        <v>6</v>
      </c>
      <c r="J37" s="4"/>
      <c r="K37" s="4"/>
      <c r="L37" s="106"/>
      <c r="M37" s="106"/>
      <c r="N37" s="106"/>
      <c r="O37" s="107" t="s">
        <v>46</v>
      </c>
      <c r="P37" s="107">
        <v>1</v>
      </c>
      <c r="Q37" s="106"/>
      <c r="R37" s="108"/>
      <c r="S37" s="109">
        <v>20</v>
      </c>
      <c r="T37" s="32">
        <f>(N37*R37)</f>
        <v>0</v>
      </c>
      <c r="U37" s="32">
        <f>IF(S37="Без НДС","Без НДС",S37/100*T37)</f>
        <v>0</v>
      </c>
      <c r="V37" s="32">
        <f>IF(S37="Без НДС",T37,U37+T37)</f>
        <v>0</v>
      </c>
    </row>
    <row r="38" spans="2:22" ht="30" x14ac:dyDescent="0.25">
      <c r="B38" s="21">
        <v>8</v>
      </c>
      <c r="C38" s="22" t="s">
        <v>124</v>
      </c>
      <c r="D38" s="45" t="s">
        <v>125</v>
      </c>
      <c r="E38" s="45" t="s">
        <v>125</v>
      </c>
      <c r="F38" s="21" t="s">
        <v>46</v>
      </c>
      <c r="G38" s="21">
        <v>12</v>
      </c>
      <c r="H38" s="4"/>
      <c r="I38" s="4">
        <v>12</v>
      </c>
      <c r="J38" s="4"/>
      <c r="K38" s="4"/>
      <c r="L38" s="106"/>
      <c r="M38" s="106"/>
      <c r="N38" s="106"/>
      <c r="O38" s="107" t="s">
        <v>46</v>
      </c>
      <c r="P38" s="107">
        <v>1</v>
      </c>
      <c r="Q38" s="106"/>
      <c r="R38" s="108"/>
      <c r="S38" s="109">
        <v>20</v>
      </c>
      <c r="T38" s="32">
        <f>(N38*R38)</f>
        <v>0</v>
      </c>
      <c r="U38" s="32">
        <f>IF(S38="Без НДС","Без НДС",S38/100*T38)</f>
        <v>0</v>
      </c>
      <c r="V38" s="32">
        <f>IF(S38="Без НДС",T38,U38+T38)</f>
        <v>0</v>
      </c>
    </row>
    <row r="39" spans="2:22" ht="60" x14ac:dyDescent="0.25">
      <c r="B39" s="21">
        <v>9</v>
      </c>
      <c r="C39" s="22" t="s">
        <v>126</v>
      </c>
      <c r="D39" s="45" t="s">
        <v>127</v>
      </c>
      <c r="E39" s="45" t="s">
        <v>127</v>
      </c>
      <c r="F39" s="21" t="s">
        <v>46</v>
      </c>
      <c r="G39" s="21">
        <v>1</v>
      </c>
      <c r="H39" s="4"/>
      <c r="I39" s="4">
        <v>1</v>
      </c>
      <c r="J39" s="4"/>
      <c r="K39" s="4"/>
      <c r="L39" s="106"/>
      <c r="M39" s="106"/>
      <c r="N39" s="106"/>
      <c r="O39" s="107" t="s">
        <v>46</v>
      </c>
      <c r="P39" s="107">
        <v>1</v>
      </c>
      <c r="Q39" s="106"/>
      <c r="R39" s="108"/>
      <c r="S39" s="109">
        <v>20</v>
      </c>
      <c r="T39" s="32">
        <f>(N39*R39)</f>
        <v>0</v>
      </c>
      <c r="U39" s="32">
        <f>IF(S39="Без НДС","Без НДС",S39/100*T39)</f>
        <v>0</v>
      </c>
      <c r="V39" s="32">
        <f>IF(S39="Без НДС",T39,U39+T39)</f>
        <v>0</v>
      </c>
    </row>
    <row r="40" spans="2:22" ht="30" x14ac:dyDescent="0.25">
      <c r="B40" s="21">
        <v>10</v>
      </c>
      <c r="C40" s="22" t="s">
        <v>128</v>
      </c>
      <c r="D40" s="45" t="s">
        <v>129</v>
      </c>
      <c r="E40" s="45" t="s">
        <v>130</v>
      </c>
      <c r="F40" s="21" t="s">
        <v>46</v>
      </c>
      <c r="G40" s="21">
        <v>4</v>
      </c>
      <c r="H40" s="4">
        <v>4</v>
      </c>
      <c r="I40" s="4"/>
      <c r="J40" s="4"/>
      <c r="K40" s="4"/>
      <c r="L40" s="106"/>
      <c r="M40" s="106"/>
      <c r="N40" s="106"/>
      <c r="O40" s="107" t="s">
        <v>46</v>
      </c>
      <c r="P40" s="107">
        <v>1</v>
      </c>
      <c r="Q40" s="106"/>
      <c r="R40" s="108"/>
      <c r="S40" s="109">
        <v>20</v>
      </c>
      <c r="T40" s="32">
        <f>(N40*R40)</f>
        <v>0</v>
      </c>
      <c r="U40" s="32">
        <f>IF(S40="Без НДС","Без НДС",S40/100*T40)</f>
        <v>0</v>
      </c>
      <c r="V40" s="32">
        <f>IF(S40="Без НДС",T40,U40+T40)</f>
        <v>0</v>
      </c>
    </row>
    <row r="41" spans="2:22" x14ac:dyDescent="0.25">
      <c r="B41" s="30" t="s">
        <v>33</v>
      </c>
      <c r="C41" s="30"/>
      <c r="D41" s="30"/>
      <c r="E41" s="30"/>
      <c r="F41" s="30"/>
      <c r="G41" s="30">
        <f>SUM(G31:G40)</f>
        <v>216</v>
      </c>
      <c r="H41" s="30"/>
      <c r="I41" s="30"/>
      <c r="J41" s="30"/>
      <c r="K41" s="30"/>
      <c r="L41" s="30"/>
      <c r="M41" s="30"/>
      <c r="N41" s="30">
        <f>SUM(N31:N40)</f>
        <v>0</v>
      </c>
      <c r="O41" s="30"/>
      <c r="P41" s="30"/>
      <c r="Q41" s="30"/>
      <c r="R41" s="31"/>
      <c r="S41" s="31"/>
      <c r="T41" s="31">
        <f>SUM(T31:T40)</f>
        <v>0</v>
      </c>
      <c r="U41" s="31">
        <f>SUM(U31:U40)</f>
        <v>0</v>
      </c>
      <c r="V41" s="31">
        <f>SUM(V31:V40)</f>
        <v>0</v>
      </c>
    </row>
    <row r="43" spans="2:22" x14ac:dyDescent="0.25">
      <c r="C43" s="47"/>
      <c r="D43" s="47"/>
      <c r="E43" s="47"/>
      <c r="F43" s="47"/>
      <c r="H43" s="43"/>
      <c r="L43" s="47"/>
      <c r="M43" s="47"/>
      <c r="N43" s="47"/>
      <c r="O43" s="47"/>
      <c r="P43" s="47"/>
      <c r="Q43" s="47"/>
    </row>
    <row r="44" spans="2:22" x14ac:dyDescent="0.25">
      <c r="C44" s="46" t="s">
        <v>28</v>
      </c>
      <c r="D44" s="46"/>
      <c r="E44" s="46"/>
      <c r="F44" s="46"/>
      <c r="H44" s="2" t="s">
        <v>29</v>
      </c>
      <c r="L44" s="46" t="s">
        <v>30</v>
      </c>
      <c r="M44" s="46"/>
      <c r="N44" s="46"/>
      <c r="O44" s="46"/>
      <c r="P44" s="46"/>
      <c r="Q44" s="46"/>
    </row>
    <row r="46" spans="2:22" x14ac:dyDescent="0.25">
      <c r="C46" s="24" t="s">
        <v>31</v>
      </c>
    </row>
    <row r="47" spans="2:22" x14ac:dyDescent="0.25">
      <c r="C47" s="24" t="s">
        <v>32</v>
      </c>
    </row>
  </sheetData>
  <sheetProtection algorithmName="SHA-512" hashValue="U+4jilLDedHDAEigbh9PaUSsCo1r/i+pBeT6NKKaw4No27YwVkrXqrboGWLKVYOUjZyahPfUbJHqUundrTuqwQ==" saltValue="f+CxOQMcG9ZlV7dtkH4gFw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44:F44"/>
    <mergeCell ref="L43:Q43"/>
    <mergeCell ref="L44:Q44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43:F4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S31:S40</xm:sqref>
        </x14:dataValidation>
        <x14:dataValidation type="list" allowBlank="1" showInputMessage="1" showErrorMessage="1">
          <x14:formula1>
            <xm:f>Лист2!$A$1:$A$26</xm:f>
          </x14:formula1>
          <xm:sqref>O31:O40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Вайцель Наталья Ивановна</cp:lastModifiedBy>
  <dcterms:created xsi:type="dcterms:W3CDTF">2019-10-31T02:36:50Z</dcterms:created>
  <dcterms:modified xsi:type="dcterms:W3CDTF">2025-09-16T10:49:03Z</dcterms:modified>
</cp:coreProperties>
</file>