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55" i="1" l="1"/>
  <c r="V55" i="1" s="1"/>
  <c r="T55" i="1"/>
  <c r="U54" i="1"/>
  <c r="V54" i="1" s="1"/>
  <c r="T54" i="1"/>
  <c r="U53" i="1"/>
  <c r="V53" i="1" s="1"/>
  <c r="T53" i="1"/>
  <c r="U52" i="1"/>
  <c r="V52" i="1" s="1"/>
  <c r="T52" i="1"/>
  <c r="U51" i="1"/>
  <c r="V51" i="1" s="1"/>
  <c r="T51" i="1"/>
  <c r="U50" i="1"/>
  <c r="V50" i="1" s="1"/>
  <c r="T50" i="1"/>
  <c r="U49" i="1"/>
  <c r="V49" i="1" s="1"/>
  <c r="T49" i="1"/>
  <c r="U48" i="1"/>
  <c r="V48" i="1" s="1"/>
  <c r="T48" i="1"/>
  <c r="U47" i="1"/>
  <c r="V47" i="1" s="1"/>
  <c r="T47" i="1"/>
  <c r="U46" i="1"/>
  <c r="V46" i="1" s="1"/>
  <c r="T46" i="1"/>
  <c r="U45" i="1"/>
  <c r="V45" i="1" s="1"/>
  <c r="T45" i="1"/>
  <c r="U44" i="1"/>
  <c r="V44" i="1" s="1"/>
  <c r="T44" i="1"/>
  <c r="U43" i="1"/>
  <c r="V43" i="1" s="1"/>
  <c r="T43" i="1"/>
  <c r="U42" i="1"/>
  <c r="V42" i="1" s="1"/>
  <c r="T42" i="1"/>
  <c r="U41" i="1"/>
  <c r="V41" i="1" s="1"/>
  <c r="T41" i="1"/>
  <c r="U40" i="1"/>
  <c r="V40" i="1" s="1"/>
  <c r="T40" i="1"/>
  <c r="U39" i="1"/>
  <c r="V39" i="1" s="1"/>
  <c r="T39" i="1"/>
  <c r="U38" i="1"/>
  <c r="V38" i="1" s="1"/>
  <c r="T38" i="1"/>
  <c r="U37" i="1"/>
  <c r="V37" i="1" s="1"/>
  <c r="T37" i="1"/>
  <c r="U36" i="1"/>
  <c r="V36" i="1" s="1"/>
  <c r="T36" i="1"/>
  <c r="U35" i="1"/>
  <c r="V35" i="1" s="1"/>
  <c r="T35" i="1"/>
  <c r="U34" i="1"/>
  <c r="V34" i="1" s="1"/>
  <c r="T34" i="1"/>
  <c r="U33" i="1"/>
  <c r="V33" i="1" s="1"/>
  <c r="T33" i="1"/>
  <c r="U32" i="1"/>
  <c r="V32" i="1" s="1"/>
  <c r="T32" i="1"/>
  <c r="U31" i="1"/>
  <c r="V31" i="1" s="1"/>
  <c r="T31" i="1"/>
  <c r="G56" i="1"/>
  <c r="N56" i="1"/>
  <c r="T56" i="1" l="1"/>
  <c r="U56" i="1"/>
  <c r="V56" i="1" l="1"/>
</calcChain>
</file>

<file path=xl/sharedStrings.xml><?xml version="1.0" encoding="utf-8"?>
<sst xmlns="http://schemas.openxmlformats.org/spreadsheetml/2006/main" count="235" uniqueCount="177">
  <si>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</si>
  <si>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</si>
  <si>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</si>
  <si>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</si>
  <si>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</si>
  <si>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</si>
  <si>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</si>
  <si>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</si>
  <si>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</si>
  <si>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</si>
  <si>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</si>
  <si>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</si>
  <si>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</si>
  <si>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</si>
  <si>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</si>
  <si>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</si>
  <si>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</si>
  <si>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</si>
  <si>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</si>
  <si>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</si>
  <si>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</si>
  <si>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</si>
  <si>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</si>
  <si>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</si>
  <si>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</si>
  <si>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</si>
  <si>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</si>
  <si>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</si>
  <si>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</si>
  <si>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</si>
  <si>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</si>
  <si>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</si>
  <si>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</si>
  <si>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</si>
  <si>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</si>
  <si>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</si>
  <si>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</si>
  <si>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</si>
  <si>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</si>
  <si>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</si>
  <si>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</si>
  <si>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</si>
  <si>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</si>
  <si>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</si>
  <si>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</si>
  <si>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</si>
  <si>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</si>
  <si>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</si>
  <si>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</si>
  <si>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</si>
  <si>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</si>
  <si>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</si>
  <si>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</si>
  <si>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</si>
  <si>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</si>
  <si>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</si>
  <si>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</si>
  <si>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</si>
  <si>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</si>
  <si>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</si>
  <si>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</si>
  <si>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</si>
  <si>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</si>
  <si>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</si>
  <si>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</si>
  <si>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</si>
  <si>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</si>
  <si>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</si>
  <si>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</si>
  <si>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</si>
  <si>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</si>
  <si>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</si>
  <si>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</si>
  <si>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</si>
  <si>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</si>
  <si>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</si>
  <si>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</si>
  <si>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</si>
  <si>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</si>
  <si>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</si>
  <si>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</si>
  <si>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</si>
  <si>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</si>
  <si>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</si>
  <si>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</si>
  <si>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</si>
  <si>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</si>
  <si>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</si>
  <si>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</si>
  <si>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</si>
  <si>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</si>
  <si>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</si>
  <si>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</si>
  <si>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</si>
  <si>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</si>
  <si>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</si>
  <si>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до склада ЯНПЗ, 652104, Кемеровская область - Кузбасс, Анжеро-Судженский г.о., Анжеро-Судженск г, Район промплощадки Яйского НПЗ п/р</t>
  </si>
  <si>
    <t>Приложение 1</t>
  </si>
  <si>
    <t>Наименование номенклатуры поставщика</t>
  </si>
  <si>
    <t>Ставка НДС, %</t>
  </si>
  <si>
    <t>на право поставки в  году материально-производственных ресурсов для нужд Яйского НПЗ</t>
  </si>
  <si>
    <t xml:space="preserve"> </t>
  </si>
  <si>
    <t>04.09.2025</t>
  </si>
  <si>
    <t>0000-004241</t>
  </si>
  <si>
    <t>Лот делимый.</t>
  </si>
  <si>
    <t>`000006711</t>
  </si>
  <si>
    <t>Горелочная голова В434F</t>
  </si>
  <si>
    <t xml:space="preserve">Горелка типа GRP-1600ME котла водогрейного жаротрубного LOOS UT-M 58х10 </t>
  </si>
  <si>
    <t>`000008498</t>
  </si>
  <si>
    <t>Двойной газовый клапан водогрейного котла DMV 5100/11 DUNGS DMV 5100/11 №249774</t>
  </si>
  <si>
    <t>`000008624</t>
  </si>
  <si>
    <t>Сервопривод SQM48.497A9 36962072 PCS</t>
  </si>
  <si>
    <t xml:space="preserve">диапазон настройки угла открытия 0…90 º; длительность полного открытия заслонки (поворот на 90º) – 30 сек.; работа от шагового двигателя с крутящим моментом 20 Нм; питание от сети 2х12 В через шинный кабель с устройства управления или через отдельный трансформатор; обратная связь о позиции заслонки через системную шину (CAN); задание направления вращения на управляющем устройстве; защита от внешних воздействий по стандарту IP54 при условии использования соответствующих кабельных вводов; задание </t>
  </si>
  <si>
    <t>`000008625</t>
  </si>
  <si>
    <t>Сервопривод SQM48.697A9 36962078 PC</t>
  </si>
  <si>
    <t>диапазон настройки угла открытия 0…90 º; время на полное открытие заслонки (поворот на 90º) – 60 сек.; работа от шагового двигателя с крутящим моментом 35 Нм; параметры электропитания 2х12 В, поступает через шинный кабель с управляющего устройства или через отдельный трансформатор; уровень электрозащиты по стандарту IP 54 при использовании соответствующих кабельных вводов; настройка точек переключения с помощью устройства управления; обратная связь о положении привода через системную шину (CAN);</t>
  </si>
  <si>
    <t>`000012071</t>
  </si>
  <si>
    <t>Двойной электромагнитный клапан DMV5080/11 eco AC 230 V IP54 Ду80  P max 500 mBar 256356</t>
  </si>
  <si>
    <t>Максимальное рабочее давление 500 мбар (50 кПа) Присоединение DN 80 Температура рабочей среды от -15 °C до +70 °C Напряжение питания 230 V AC IP 54. Максимальное рабочее давление 500 мбар (50 кПа) Материал корпуса алюминий, сталь, в соответствии с паспортом завода изготовителя, или аналог</t>
  </si>
  <si>
    <t>`000023638</t>
  </si>
  <si>
    <t>ЗСУ-ПИ-38-IP Запально-защитное устройство</t>
  </si>
  <si>
    <t>ЗСУ-ПИ-38-IP Присоединительные давления, газа на входе в запальную горелку кПа: 10-60, Длина факела запальной горелки при отрегулированном режиме горения, не менее м: 0,8, Тепловая мощность запальной горелки при работе на природном газе, не более кВт: 90, Длина факела запальной горелки при отрегулированном режиме горения, не менее м: 0,8, Максимально допустимая температура в зоне рабочего торца запальной горелки, °С: 600, Допустимые колебания напряжения от источника высокого напряжения, В: от 60</t>
  </si>
  <si>
    <t>`000030239</t>
  </si>
  <si>
    <t>Провод высоковольтный для запальных горелок</t>
  </si>
  <si>
    <t>`000030247</t>
  </si>
  <si>
    <t>Электропривод клапана непрерывной продувки: ARSI тип EF 06, МА 335906, 230 V-50(60) Гц, 90 град 60(50) s, 7vA-15 Nm IP65, UT – 15/+60 град I865.</t>
  </si>
  <si>
    <t>Электропривод клапана непрерывной продувки: ARSI тип EF 06, МА 335906, 230 V-50(60) Гц, 90 град 60(50) s, 7vA-15 Nm IP65, UT – 15/+60 град I865. для тип EF 06, МА 335906, 230 V-50(60) Гц, 90 град 60(50) s, 7vA-15 Nm IP65, UT – 15/+60 град I865.</t>
  </si>
  <si>
    <t>`000031025</t>
  </si>
  <si>
    <t>Форсунка горелки Weishaupt RGMS 8, W 612976 S4 140 50</t>
  </si>
  <si>
    <t>W160 кг, 50гр, серия 4 (S4) W29977. В соответствии с приложенным схемой "Форсунка" или аналог</t>
  </si>
  <si>
    <t>`000031026</t>
  </si>
  <si>
    <t>Форсунка горелки Weishaupt RMS 10, W 612981 S4 240 50</t>
  </si>
  <si>
    <t>Для горелки Weishaupt RMS 7-11.В соответствии с приложенным папортом "паспорт горелки водогрейного котла 1" и инструкции "горелки" или аналог</t>
  </si>
  <si>
    <t>`000031028</t>
  </si>
  <si>
    <t>Пламенная труба топлива горелки RMS 10 (исполнение ZMD) ф. Weishaupt</t>
  </si>
  <si>
    <t>Диаметр 265, длина 265, № N1M10/2. В соответствии с приложенным папортом "паспорт горелки парового котла 1" и инструкции "горелки"</t>
  </si>
  <si>
    <t>`000031029</t>
  </si>
  <si>
    <t>Пламенная труба горелки, Weishaupt RGMS 8/1 Н1 G7/2A</t>
  </si>
  <si>
    <t>или аналог. Диаметр 240, длинна 260, фабр № 5549437. В соответствии с приложенным папортом "паспорт горелки водогрейного котла 1" и инструкции "горелки"</t>
  </si>
  <si>
    <t>`000031038</t>
  </si>
  <si>
    <t>Автомат горения LGK 16.322</t>
  </si>
  <si>
    <t>или аналог, артикул LGK16.322A27, напряжение АС230В, частота 50 гц</t>
  </si>
  <si>
    <t>`000034418</t>
  </si>
  <si>
    <t>Нагревательный патрон HLP 230 В/ 22 Вт кат. № 794 281</t>
  </si>
  <si>
    <t>230 В/ 22 Вт кат. № 794 281 Для горелки Weishaupt RMS 8/1. В соответствии с приложенным папортом "паспорт горелки водогрейного котла 1"</t>
  </si>
  <si>
    <t>`000034419</t>
  </si>
  <si>
    <t>Нагревательный патрон HLP 230 В/ 110 Вт кат. № 794 291</t>
  </si>
  <si>
    <t>230 В/ 110 Вт кат. № 794 291 Для горелки Weishaupt RMS 8/1. В соответствии с приложенным папортом "паспорт горелки водогрейного котла 1"</t>
  </si>
  <si>
    <t>`000035523</t>
  </si>
  <si>
    <t>Электрод зажигания левый для RL/RGL 8-11, RMS 7-11, G 9-11, G/RGL/RGMS 60-70</t>
  </si>
  <si>
    <t>Для горелки Weishaupt RMS 7-11. В соответствии с приложенным папортом "паспорт горелки водогрейного котла 1" и инструкции "горелки"</t>
  </si>
  <si>
    <t>`000035524</t>
  </si>
  <si>
    <t>Электрод зажигания правый RL/RGL 8-11, RMS 7-11, G 9-11, G/RGL/RGMS 60-70</t>
  </si>
  <si>
    <t>Для горелки Weishaupt RMS 10. В соответствии с приложенным папортом "паспорт горелки парового котла 1" и инструкции "горелки"</t>
  </si>
  <si>
    <t>`000035525</t>
  </si>
  <si>
    <t>Датчик пламени QRA2 (УФ- элемент) горелки Weishaupt RGMS 8/1</t>
  </si>
  <si>
    <t>УФ- элемент. Для горелки Weishaupt RGMS 8/1. В соответствии с приложенным папортом "паспорт горелки водогрейного котла 1" и инструкции "горелки"</t>
  </si>
  <si>
    <t>`000035526</t>
  </si>
  <si>
    <t>Датчик пламени RAR9 для горелки Weishaupt RMS 10</t>
  </si>
  <si>
    <t>`000035529</t>
  </si>
  <si>
    <t>Подпорная шайба (диск) судленнителем для горелки Weishaupt RGMS 8/1</t>
  </si>
  <si>
    <t>Для горелки Weishaupt RGMS 8/1. В соответствии с приложенным папортом "паспорт горелки водогрейного котла 1" и инструкции "горелки"</t>
  </si>
  <si>
    <t>`000035531</t>
  </si>
  <si>
    <t>Автомат горения LОK 16.250 для горелки Weishaupt RMS 10, А27, 220-240 V, 50-60 Hz, 3,5 VA, ts max. 5s, tv 22,5s</t>
  </si>
  <si>
    <t>или аналог, артикул LOK16.250A27, напряжение АС230В, частота 50 гц</t>
  </si>
  <si>
    <t>`000037085</t>
  </si>
  <si>
    <t>Электрический оконвекторTechnotherm</t>
  </si>
  <si>
    <t>Электроконвектор Technotherm CVS 2001T 2000 ВТ. 220V 50Hz настенный, с электронным термостатом или аналог.</t>
  </si>
  <si>
    <t>`000037866</t>
  </si>
  <si>
    <t>Подпорный диск шайба с удлинителем для горелки Weishaupt RMS 10</t>
  </si>
  <si>
    <t>Для горелки Weishaupt RGMS10. В соответствии с приложенным папортом "паспорт горелки водогрейного котла 1" и инструкции "горелки"</t>
  </si>
  <si>
    <t>`000037867</t>
  </si>
  <si>
    <t>Переключатель температурный 60° Weishaupt, 11277413212</t>
  </si>
  <si>
    <t>арт, 11277413212</t>
  </si>
  <si>
    <t>`000038430</t>
  </si>
  <si>
    <t>Менеджер горения LMV52.200B2</t>
  </si>
  <si>
    <t>менеджер горения (блок управления) для газо-мазутных горелок Oilon Производитель Siemens Артикул BPZ:LMV52.200B2 Серия автомата горения LMV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</si>
</sst>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97</v>
      </c>
      <c r="B1" s="76"/>
      <c r="C1" s="76"/>
      <c r="D1" s="76"/>
      <c r="E1" s="25"/>
    </row>
    <row r="3" spans="1:21" x14ac:dyDescent="0.25">
      <c r="A3" s="1" t="s">
        <v>0</v>
      </c>
      <c r="D3" s="3" t="s">
        <v>102</v>
      </c>
      <c r="E3" s="27"/>
      <c r="F3" s="1" t="s">
        <v>1</v>
      </c>
      <c r="G3" s="3" t="s">
        <v>103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96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104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101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100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98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99</v>
      </c>
      <c r="T30" s="23" t="s">
        <v>82</v>
      </c>
      <c r="U30" s="23" t="s">
        <v>24</v>
      </c>
      <c r="V30" s="23" t="s">
        <v>83</v>
      </c>
    </row>
    <row r="31" spans="1:22" ht="30" x14ac:dyDescent="0.25">
      <c r="B31" s="21">
        <v>1</v>
      </c>
      <c r="C31" s="22" t="s">
        <v>105</v>
      </c>
      <c r="D31" s="45" t="s">
        <v>106</v>
      </c>
      <c r="E31" s="45" t="s">
        <v>107</v>
      </c>
      <c r="F31" s="21" t="s">
        <v>46</v>
      </c>
      <c r="G31" s="21">
        <v>1</v>
      </c>
      <c r="H31" s="4"/>
      <c r="I31" s="4"/>
      <c r="J31" s="4">
        <v>1</v>
      </c>
      <c r="K31" s="4"/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ht="60" x14ac:dyDescent="0.25">
      <c r="B32" s="21">
        <v>2</v>
      </c>
      <c r="C32" s="22" t="s">
        <v>108</v>
      </c>
      <c r="D32" s="45" t="s">
        <v>109</v>
      </c>
      <c r="E32" s="45" t="s">
        <v>107</v>
      </c>
      <c r="F32" s="21" t="s">
        <v>46</v>
      </c>
      <c r="G32" s="21">
        <v>1</v>
      </c>
      <c r="H32" s="4"/>
      <c r="I32" s="4"/>
      <c r="J32" s="4">
        <v>1</v>
      </c>
      <c r="K32" s="4"/>
      <c r="L32" s="106"/>
      <c r="M32" s="106"/>
      <c r="N32" s="106"/>
      <c r="O32" s="107" t="s">
        <v>46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ht="165" x14ac:dyDescent="0.25">
      <c r="B33" s="21">
        <v>3</v>
      </c>
      <c r="C33" s="22" t="s">
        <v>110</v>
      </c>
      <c r="D33" s="45" t="s">
        <v>111</v>
      </c>
      <c r="E33" s="45" t="s">
        <v>112</v>
      </c>
      <c r="F33" s="21" t="s">
        <v>46</v>
      </c>
      <c r="G33" s="21">
        <v>2</v>
      </c>
      <c r="H33" s="4"/>
      <c r="I33" s="4"/>
      <c r="J33" s="4">
        <v>2</v>
      </c>
      <c r="K33" s="4"/>
      <c r="L33" s="106"/>
      <c r="M33" s="106"/>
      <c r="N33" s="106"/>
      <c r="O33" s="107" t="s">
        <v>46</v>
      </c>
      <c r="P33" s="107">
        <v>1</v>
      </c>
      <c r="Q33" s="106"/>
      <c r="R33" s="108"/>
      <c r="S33" s="109">
        <v>20</v>
      </c>
      <c r="T33" s="32">
        <f>(N33*R33)</f>
        <v>0</v>
      </c>
      <c r="U33" s="32">
        <f>IF(S33="Без НДС","Без НДС",S33/100*T33)</f>
        <v>0</v>
      </c>
      <c r="V33" s="32">
        <f>IF(S33="Без НДС",T33,U33+T33)</f>
        <v>0</v>
      </c>
    </row>
    <row r="34" spans="2:22" ht="165" x14ac:dyDescent="0.25">
      <c r="B34" s="21">
        <v>4</v>
      </c>
      <c r="C34" s="22" t="s">
        <v>113</v>
      </c>
      <c r="D34" s="45" t="s">
        <v>114</v>
      </c>
      <c r="E34" s="45" t="s">
        <v>115</v>
      </c>
      <c r="F34" s="21" t="s">
        <v>46</v>
      </c>
      <c r="G34" s="21">
        <v>1</v>
      </c>
      <c r="H34" s="4"/>
      <c r="I34" s="4"/>
      <c r="J34" s="4">
        <v>1</v>
      </c>
      <c r="K34" s="4"/>
      <c r="L34" s="106"/>
      <c r="M34" s="106"/>
      <c r="N34" s="106"/>
      <c r="O34" s="107" t="s">
        <v>46</v>
      </c>
      <c r="P34" s="107">
        <v>1</v>
      </c>
      <c r="Q34" s="106"/>
      <c r="R34" s="108"/>
      <c r="S34" s="109">
        <v>20</v>
      </c>
      <c r="T34" s="32">
        <f>(N34*R34)</f>
        <v>0</v>
      </c>
      <c r="U34" s="32">
        <f>IF(S34="Без НДС","Без НДС",S34/100*T34)</f>
        <v>0</v>
      </c>
      <c r="V34" s="32">
        <f>IF(S34="Без НДС",T34,U34+T34)</f>
        <v>0</v>
      </c>
    </row>
    <row r="35" spans="2:22" ht="105" x14ac:dyDescent="0.25">
      <c r="B35" s="21">
        <v>5</v>
      </c>
      <c r="C35" s="22" t="s">
        <v>116</v>
      </c>
      <c r="D35" s="45" t="s">
        <v>117</v>
      </c>
      <c r="E35" s="45" t="s">
        <v>118</v>
      </c>
      <c r="F35" s="21" t="s">
        <v>46</v>
      </c>
      <c r="G35" s="21">
        <v>1</v>
      </c>
      <c r="H35" s="4"/>
      <c r="I35" s="4"/>
      <c r="J35" s="4">
        <v>1</v>
      </c>
      <c r="K35" s="4"/>
      <c r="L35" s="106"/>
      <c r="M35" s="106"/>
      <c r="N35" s="106"/>
      <c r="O35" s="107" t="s">
        <v>46</v>
      </c>
      <c r="P35" s="107">
        <v>1</v>
      </c>
      <c r="Q35" s="106"/>
      <c r="R35" s="108"/>
      <c r="S35" s="109">
        <v>20</v>
      </c>
      <c r="T35" s="32">
        <f>(N35*R35)</f>
        <v>0</v>
      </c>
      <c r="U35" s="32">
        <f>IF(S35="Без НДС","Без НДС",S35/100*T35)</f>
        <v>0</v>
      </c>
      <c r="V35" s="32">
        <f>IF(S35="Без НДС",T35,U35+T35)</f>
        <v>0</v>
      </c>
    </row>
    <row r="36" spans="2:22" ht="180" x14ac:dyDescent="0.25">
      <c r="B36" s="21">
        <v>6</v>
      </c>
      <c r="C36" s="22" t="s">
        <v>119</v>
      </c>
      <c r="D36" s="45" t="s">
        <v>120</v>
      </c>
      <c r="E36" s="45" t="s">
        <v>121</v>
      </c>
      <c r="F36" s="21" t="s">
        <v>46</v>
      </c>
      <c r="G36" s="21">
        <v>1</v>
      </c>
      <c r="H36" s="4"/>
      <c r="I36" s="4">
        <v>1</v>
      </c>
      <c r="J36" s="4"/>
      <c r="K36" s="4"/>
      <c r="L36" s="106"/>
      <c r="M36" s="106"/>
      <c r="N36" s="106"/>
      <c r="O36" s="107" t="s">
        <v>46</v>
      </c>
      <c r="P36" s="107">
        <v>1</v>
      </c>
      <c r="Q36" s="106"/>
      <c r="R36" s="108"/>
      <c r="S36" s="109">
        <v>20</v>
      </c>
      <c r="T36" s="32">
        <f>(N36*R36)</f>
        <v>0</v>
      </c>
      <c r="U36" s="32">
        <f>IF(S36="Без НДС","Без НДС",S36/100*T36)</f>
        <v>0</v>
      </c>
      <c r="V36" s="32">
        <f>IF(S36="Без НДС",T36,U36+T36)</f>
        <v>0</v>
      </c>
    </row>
    <row r="37" spans="2:22" ht="30" x14ac:dyDescent="0.25">
      <c r="B37" s="21">
        <v>7</v>
      </c>
      <c r="C37" s="22" t="s">
        <v>122</v>
      </c>
      <c r="D37" s="45" t="s">
        <v>123</v>
      </c>
      <c r="E37" s="45"/>
      <c r="F37" s="21" t="s">
        <v>57</v>
      </c>
      <c r="G37" s="21">
        <v>10</v>
      </c>
      <c r="H37" s="4"/>
      <c r="I37" s="4"/>
      <c r="J37" s="4">
        <v>10</v>
      </c>
      <c r="K37" s="4"/>
      <c r="L37" s="106"/>
      <c r="M37" s="106"/>
      <c r="N37" s="106"/>
      <c r="O37" s="107" t="s">
        <v>57</v>
      </c>
      <c r="P37" s="107">
        <v>1</v>
      </c>
      <c r="Q37" s="106"/>
      <c r="R37" s="108"/>
      <c r="S37" s="109">
        <v>20</v>
      </c>
      <c r="T37" s="32">
        <f>(N37*R37)</f>
        <v>0</v>
      </c>
      <c r="U37" s="32">
        <f>IF(S37="Без НДС","Без НДС",S37/100*T37)</f>
        <v>0</v>
      </c>
      <c r="V37" s="32">
        <f>IF(S37="Без НДС",T37,U37+T37)</f>
        <v>0</v>
      </c>
    </row>
    <row r="38" spans="2:22" ht="90" x14ac:dyDescent="0.25">
      <c r="B38" s="21">
        <v>8</v>
      </c>
      <c r="C38" s="22" t="s">
        <v>124</v>
      </c>
      <c r="D38" s="45" t="s">
        <v>125</v>
      </c>
      <c r="E38" s="45" t="s">
        <v>126</v>
      </c>
      <c r="F38" s="21" t="s">
        <v>46</v>
      </c>
      <c r="G38" s="21">
        <v>1</v>
      </c>
      <c r="H38" s="4"/>
      <c r="I38" s="4">
        <v>1</v>
      </c>
      <c r="J38" s="4"/>
      <c r="K38" s="4"/>
      <c r="L38" s="106"/>
      <c r="M38" s="106"/>
      <c r="N38" s="106"/>
      <c r="O38" s="107" t="s">
        <v>46</v>
      </c>
      <c r="P38" s="107">
        <v>1</v>
      </c>
      <c r="Q38" s="106"/>
      <c r="R38" s="108"/>
      <c r="S38" s="109">
        <v>20</v>
      </c>
      <c r="T38" s="32">
        <f>(N38*R38)</f>
        <v>0</v>
      </c>
      <c r="U38" s="32">
        <f>IF(S38="Без НДС","Без НДС",S38/100*T38)</f>
        <v>0</v>
      </c>
      <c r="V38" s="32">
        <f>IF(S38="Без НДС",T38,U38+T38)</f>
        <v>0</v>
      </c>
    </row>
    <row r="39" spans="2:22" ht="30" x14ac:dyDescent="0.25">
      <c r="B39" s="21">
        <v>9</v>
      </c>
      <c r="C39" s="22" t="s">
        <v>127</v>
      </c>
      <c r="D39" s="45" t="s">
        <v>128</v>
      </c>
      <c r="E39" s="45" t="s">
        <v>129</v>
      </c>
      <c r="F39" s="21" t="s">
        <v>46</v>
      </c>
      <c r="G39" s="21">
        <v>2</v>
      </c>
      <c r="H39" s="4">
        <v>2</v>
      </c>
      <c r="I39" s="4"/>
      <c r="J39" s="4"/>
      <c r="K39" s="4"/>
      <c r="L39" s="106"/>
      <c r="M39" s="106"/>
      <c r="N39" s="106"/>
      <c r="O39" s="107" t="s">
        <v>46</v>
      </c>
      <c r="P39" s="107">
        <v>1</v>
      </c>
      <c r="Q39" s="106"/>
      <c r="R39" s="108"/>
      <c r="S39" s="109">
        <v>20</v>
      </c>
      <c r="T39" s="32">
        <f>(N39*R39)</f>
        <v>0</v>
      </c>
      <c r="U39" s="32">
        <f>IF(S39="Без НДС","Без НДС",S39/100*T39)</f>
        <v>0</v>
      </c>
      <c r="V39" s="32">
        <f>IF(S39="Без НДС",T39,U39+T39)</f>
        <v>0</v>
      </c>
    </row>
    <row r="40" spans="2:22" ht="60" x14ac:dyDescent="0.25">
      <c r="B40" s="21">
        <v>10</v>
      </c>
      <c r="C40" s="22" t="s">
        <v>130</v>
      </c>
      <c r="D40" s="45" t="s">
        <v>131</v>
      </c>
      <c r="E40" s="45" t="s">
        <v>132</v>
      </c>
      <c r="F40" s="21" t="s">
        <v>46</v>
      </c>
      <c r="G40" s="21">
        <v>2</v>
      </c>
      <c r="H40" s="4">
        <v>2</v>
      </c>
      <c r="I40" s="4"/>
      <c r="J40" s="4"/>
      <c r="K40" s="4"/>
      <c r="L40" s="106"/>
      <c r="M40" s="106"/>
      <c r="N40" s="106"/>
      <c r="O40" s="107" t="s">
        <v>46</v>
      </c>
      <c r="P40" s="107">
        <v>1</v>
      </c>
      <c r="Q40" s="106"/>
      <c r="R40" s="108"/>
      <c r="S40" s="109">
        <v>20</v>
      </c>
      <c r="T40" s="32">
        <f>(N40*R40)</f>
        <v>0</v>
      </c>
      <c r="U40" s="32">
        <f>IF(S40="Без НДС","Без НДС",S40/100*T40)</f>
        <v>0</v>
      </c>
      <c r="V40" s="32">
        <f>IF(S40="Без НДС",T40,U40+T40)</f>
        <v>0</v>
      </c>
    </row>
    <row r="41" spans="2:22" ht="45" x14ac:dyDescent="0.25">
      <c r="B41" s="21">
        <v>11</v>
      </c>
      <c r="C41" s="22" t="s">
        <v>133</v>
      </c>
      <c r="D41" s="45" t="s">
        <v>134</v>
      </c>
      <c r="E41" s="45" t="s">
        <v>135</v>
      </c>
      <c r="F41" s="21" t="s">
        <v>46</v>
      </c>
      <c r="G41" s="21">
        <v>2</v>
      </c>
      <c r="H41" s="4"/>
      <c r="I41" s="4"/>
      <c r="J41" s="4"/>
      <c r="K41" s="4">
        <v>2</v>
      </c>
      <c r="L41" s="106"/>
      <c r="M41" s="106"/>
      <c r="N41" s="106"/>
      <c r="O41" s="107" t="s">
        <v>46</v>
      </c>
      <c r="P41" s="107">
        <v>1</v>
      </c>
      <c r="Q41" s="106"/>
      <c r="R41" s="108"/>
      <c r="S41" s="109">
        <v>20</v>
      </c>
      <c r="T41" s="32">
        <f>(N41*R41)</f>
        <v>0</v>
      </c>
      <c r="U41" s="32">
        <f>IF(S41="Без НДС","Без НДС",S41/100*T41)</f>
        <v>0</v>
      </c>
      <c r="V41" s="32">
        <f>IF(S41="Без НДС",T41,U41+T41)</f>
        <v>0</v>
      </c>
    </row>
    <row r="42" spans="2:22" ht="60" x14ac:dyDescent="0.25">
      <c r="B42" s="21">
        <v>12</v>
      </c>
      <c r="C42" s="22" t="s">
        <v>136</v>
      </c>
      <c r="D42" s="45" t="s">
        <v>137</v>
      </c>
      <c r="E42" s="45" t="s">
        <v>138</v>
      </c>
      <c r="F42" s="21" t="s">
        <v>46</v>
      </c>
      <c r="G42" s="21">
        <v>2</v>
      </c>
      <c r="H42" s="4"/>
      <c r="I42" s="4"/>
      <c r="J42" s="4"/>
      <c r="K42" s="4">
        <v>2</v>
      </c>
      <c r="L42" s="106"/>
      <c r="M42" s="106"/>
      <c r="N42" s="106"/>
      <c r="O42" s="107" t="s">
        <v>46</v>
      </c>
      <c r="P42" s="107">
        <v>1</v>
      </c>
      <c r="Q42" s="106"/>
      <c r="R42" s="108"/>
      <c r="S42" s="109">
        <v>20</v>
      </c>
      <c r="T42" s="32">
        <f>(N42*R42)</f>
        <v>0</v>
      </c>
      <c r="U42" s="32">
        <f>IF(S42="Без НДС","Без НДС",S42/100*T42)</f>
        <v>0</v>
      </c>
      <c r="V42" s="32">
        <f>IF(S42="Без НДС",T42,U42+T42)</f>
        <v>0</v>
      </c>
    </row>
    <row r="43" spans="2:22" ht="30" x14ac:dyDescent="0.25">
      <c r="B43" s="21">
        <v>13</v>
      </c>
      <c r="C43" s="22" t="s">
        <v>139</v>
      </c>
      <c r="D43" s="45" t="s">
        <v>140</v>
      </c>
      <c r="E43" s="45" t="s">
        <v>141</v>
      </c>
      <c r="F43" s="21" t="s">
        <v>46</v>
      </c>
      <c r="G43" s="21">
        <v>1</v>
      </c>
      <c r="H43" s="4"/>
      <c r="I43" s="4">
        <v>1</v>
      </c>
      <c r="J43" s="4"/>
      <c r="K43" s="4"/>
      <c r="L43" s="106"/>
      <c r="M43" s="106"/>
      <c r="N43" s="106"/>
      <c r="O43" s="107" t="s">
        <v>46</v>
      </c>
      <c r="P43" s="107">
        <v>1</v>
      </c>
      <c r="Q43" s="106"/>
      <c r="R43" s="108"/>
      <c r="S43" s="109">
        <v>20</v>
      </c>
      <c r="T43" s="32">
        <f>(N43*R43)</f>
        <v>0</v>
      </c>
      <c r="U43" s="32">
        <f>IF(S43="Без НДС","Без НДС",S43/100*T43)</f>
        <v>0</v>
      </c>
      <c r="V43" s="32">
        <f>IF(S43="Без НДС",T43,U43+T43)</f>
        <v>0</v>
      </c>
    </row>
    <row r="44" spans="2:22" ht="45" x14ac:dyDescent="0.25">
      <c r="B44" s="21">
        <v>14</v>
      </c>
      <c r="C44" s="22" t="s">
        <v>142</v>
      </c>
      <c r="D44" s="45" t="s">
        <v>143</v>
      </c>
      <c r="E44" s="45" t="s">
        <v>144</v>
      </c>
      <c r="F44" s="21" t="s">
        <v>46</v>
      </c>
      <c r="G44" s="21">
        <v>1</v>
      </c>
      <c r="H44" s="4">
        <v>1</v>
      </c>
      <c r="I44" s="4"/>
      <c r="J44" s="4"/>
      <c r="K44" s="4"/>
      <c r="L44" s="106"/>
      <c r="M44" s="106"/>
      <c r="N44" s="106"/>
      <c r="O44" s="107" t="s">
        <v>46</v>
      </c>
      <c r="P44" s="107">
        <v>1</v>
      </c>
      <c r="Q44" s="106"/>
      <c r="R44" s="108"/>
      <c r="S44" s="109">
        <v>20</v>
      </c>
      <c r="T44" s="32">
        <f>(N44*R44)</f>
        <v>0</v>
      </c>
      <c r="U44" s="32">
        <f>IF(S44="Без НДС","Без НДС",S44/100*T44)</f>
        <v>0</v>
      </c>
      <c r="V44" s="32">
        <f>IF(S44="Без НДС",T44,U44+T44)</f>
        <v>0</v>
      </c>
    </row>
    <row r="45" spans="2:22" ht="45" x14ac:dyDescent="0.25">
      <c r="B45" s="21">
        <v>15</v>
      </c>
      <c r="C45" s="22" t="s">
        <v>145</v>
      </c>
      <c r="D45" s="45" t="s">
        <v>146</v>
      </c>
      <c r="E45" s="45" t="s">
        <v>147</v>
      </c>
      <c r="F45" s="21" t="s">
        <v>46</v>
      </c>
      <c r="G45" s="21">
        <v>1</v>
      </c>
      <c r="H45" s="4">
        <v>1</v>
      </c>
      <c r="I45" s="4"/>
      <c r="J45" s="4"/>
      <c r="K45" s="4"/>
      <c r="L45" s="106"/>
      <c r="M45" s="106"/>
      <c r="N45" s="106"/>
      <c r="O45" s="107" t="s">
        <v>46</v>
      </c>
      <c r="P45" s="107">
        <v>1</v>
      </c>
      <c r="Q45" s="106"/>
      <c r="R45" s="108"/>
      <c r="S45" s="109">
        <v>20</v>
      </c>
      <c r="T45" s="32">
        <f>(N45*R45)</f>
        <v>0</v>
      </c>
      <c r="U45" s="32">
        <f>IF(S45="Без НДС","Без НДС",S45/100*T45)</f>
        <v>0</v>
      </c>
      <c r="V45" s="32">
        <f>IF(S45="Без НДС",T45,U45+T45)</f>
        <v>0</v>
      </c>
    </row>
    <row r="46" spans="2:22" ht="45" x14ac:dyDescent="0.25">
      <c r="B46" s="21">
        <v>16</v>
      </c>
      <c r="C46" s="22" t="s">
        <v>148</v>
      </c>
      <c r="D46" s="45" t="s">
        <v>149</v>
      </c>
      <c r="E46" s="45" t="s">
        <v>150</v>
      </c>
      <c r="F46" s="21" t="s">
        <v>46</v>
      </c>
      <c r="G46" s="21">
        <v>2</v>
      </c>
      <c r="H46" s="4"/>
      <c r="I46" s="4">
        <v>2</v>
      </c>
      <c r="J46" s="4"/>
      <c r="K46" s="4"/>
      <c r="L46" s="106"/>
      <c r="M46" s="106"/>
      <c r="N46" s="106"/>
      <c r="O46" s="107" t="s">
        <v>46</v>
      </c>
      <c r="P46" s="107">
        <v>1</v>
      </c>
      <c r="Q46" s="106"/>
      <c r="R46" s="108"/>
      <c r="S46" s="109">
        <v>20</v>
      </c>
      <c r="T46" s="32">
        <f>(N46*R46)</f>
        <v>0</v>
      </c>
      <c r="U46" s="32">
        <f>IF(S46="Без НДС","Без НДС",S46/100*T46)</f>
        <v>0</v>
      </c>
      <c r="V46" s="32">
        <f>IF(S46="Без НДС",T46,U46+T46)</f>
        <v>0</v>
      </c>
    </row>
    <row r="47" spans="2:22" ht="45" x14ac:dyDescent="0.25">
      <c r="B47" s="21">
        <v>17</v>
      </c>
      <c r="C47" s="22" t="s">
        <v>151</v>
      </c>
      <c r="D47" s="45" t="s">
        <v>152</v>
      </c>
      <c r="E47" s="45" t="s">
        <v>153</v>
      </c>
      <c r="F47" s="21" t="s">
        <v>46</v>
      </c>
      <c r="G47" s="21">
        <v>2</v>
      </c>
      <c r="H47" s="4"/>
      <c r="I47" s="4">
        <v>2</v>
      </c>
      <c r="J47" s="4"/>
      <c r="K47" s="4"/>
      <c r="L47" s="106"/>
      <c r="M47" s="106"/>
      <c r="N47" s="106"/>
      <c r="O47" s="107" t="s">
        <v>46</v>
      </c>
      <c r="P47" s="107">
        <v>1</v>
      </c>
      <c r="Q47" s="106"/>
      <c r="R47" s="108"/>
      <c r="S47" s="109">
        <v>20</v>
      </c>
      <c r="T47" s="32">
        <f>(N47*R47)</f>
        <v>0</v>
      </c>
      <c r="U47" s="32">
        <f>IF(S47="Без НДС","Без НДС",S47/100*T47)</f>
        <v>0</v>
      </c>
      <c r="V47" s="32">
        <f>IF(S47="Без НДС",T47,U47+T47)</f>
        <v>0</v>
      </c>
    </row>
    <row r="48" spans="2:22" ht="60" x14ac:dyDescent="0.25">
      <c r="B48" s="21">
        <v>18</v>
      </c>
      <c r="C48" s="22" t="s">
        <v>154</v>
      </c>
      <c r="D48" s="45" t="s">
        <v>155</v>
      </c>
      <c r="E48" s="45" t="s">
        <v>156</v>
      </c>
      <c r="F48" s="21" t="s">
        <v>46</v>
      </c>
      <c r="G48" s="21">
        <v>1</v>
      </c>
      <c r="H48" s="4">
        <v>1</v>
      </c>
      <c r="I48" s="4"/>
      <c r="J48" s="4"/>
      <c r="K48" s="4"/>
      <c r="L48" s="106"/>
      <c r="M48" s="106"/>
      <c r="N48" s="106"/>
      <c r="O48" s="107" t="s">
        <v>46</v>
      </c>
      <c r="P48" s="107">
        <v>1</v>
      </c>
      <c r="Q48" s="106"/>
      <c r="R48" s="108"/>
      <c r="S48" s="109">
        <v>20</v>
      </c>
      <c r="T48" s="32">
        <f>(N48*R48)</f>
        <v>0</v>
      </c>
      <c r="U48" s="32">
        <f>IF(S48="Без НДС","Без НДС",S48/100*T48)</f>
        <v>0</v>
      </c>
      <c r="V48" s="32">
        <f>IF(S48="Без НДС",T48,U48+T48)</f>
        <v>0</v>
      </c>
    </row>
    <row r="49" spans="2:22" ht="45" x14ac:dyDescent="0.25">
      <c r="B49" s="21">
        <v>19</v>
      </c>
      <c r="C49" s="22" t="s">
        <v>157</v>
      </c>
      <c r="D49" s="45" t="s">
        <v>158</v>
      </c>
      <c r="E49" s="45" t="s">
        <v>153</v>
      </c>
      <c r="F49" s="21" t="s">
        <v>46</v>
      </c>
      <c r="G49" s="21">
        <v>2</v>
      </c>
      <c r="H49" s="4">
        <v>2</v>
      </c>
      <c r="I49" s="4"/>
      <c r="J49" s="4"/>
      <c r="K49" s="4"/>
      <c r="L49" s="106"/>
      <c r="M49" s="106"/>
      <c r="N49" s="106"/>
      <c r="O49" s="107" t="s">
        <v>46</v>
      </c>
      <c r="P49" s="107">
        <v>1</v>
      </c>
      <c r="Q49" s="106"/>
      <c r="R49" s="108"/>
      <c r="S49" s="109">
        <v>20</v>
      </c>
      <c r="T49" s="32">
        <f>(N49*R49)</f>
        <v>0</v>
      </c>
      <c r="U49" s="32">
        <f>IF(S49="Без НДС","Без НДС",S49/100*T49)</f>
        <v>0</v>
      </c>
      <c r="V49" s="32">
        <f>IF(S49="Без НДС",T49,U49+T49)</f>
        <v>0</v>
      </c>
    </row>
    <row r="50" spans="2:22" ht="45" x14ac:dyDescent="0.25">
      <c r="B50" s="21">
        <v>20</v>
      </c>
      <c r="C50" s="22" t="s">
        <v>159</v>
      </c>
      <c r="D50" s="45" t="s">
        <v>160</v>
      </c>
      <c r="E50" s="45" t="s">
        <v>161</v>
      </c>
      <c r="F50" s="21" t="s">
        <v>46</v>
      </c>
      <c r="G50" s="21">
        <v>1</v>
      </c>
      <c r="H50" s="4">
        <v>1</v>
      </c>
      <c r="I50" s="4"/>
      <c r="J50" s="4"/>
      <c r="K50" s="4"/>
      <c r="L50" s="106"/>
      <c r="M50" s="106"/>
      <c r="N50" s="106"/>
      <c r="O50" s="107" t="s">
        <v>46</v>
      </c>
      <c r="P50" s="107">
        <v>1</v>
      </c>
      <c r="Q50" s="106"/>
      <c r="R50" s="108"/>
      <c r="S50" s="109">
        <v>20</v>
      </c>
      <c r="T50" s="32">
        <f>(N50*R50)</f>
        <v>0</v>
      </c>
      <c r="U50" s="32">
        <f>IF(S50="Без НДС","Без НДС",S50/100*T50)</f>
        <v>0</v>
      </c>
      <c r="V50" s="32">
        <f>IF(S50="Без НДС",T50,U50+T50)</f>
        <v>0</v>
      </c>
    </row>
    <row r="51" spans="2:22" ht="60" x14ac:dyDescent="0.25">
      <c r="B51" s="21">
        <v>21</v>
      </c>
      <c r="C51" s="22" t="s">
        <v>162</v>
      </c>
      <c r="D51" s="45" t="s">
        <v>163</v>
      </c>
      <c r="E51" s="45" t="s">
        <v>164</v>
      </c>
      <c r="F51" s="21" t="s">
        <v>46</v>
      </c>
      <c r="G51" s="21">
        <v>1</v>
      </c>
      <c r="H51" s="4"/>
      <c r="I51" s="4">
        <v>1</v>
      </c>
      <c r="J51" s="4"/>
      <c r="K51" s="4"/>
      <c r="L51" s="106"/>
      <c r="M51" s="106"/>
      <c r="N51" s="106"/>
      <c r="O51" s="107" t="s">
        <v>46</v>
      </c>
      <c r="P51" s="107">
        <v>1</v>
      </c>
      <c r="Q51" s="106"/>
      <c r="R51" s="108"/>
      <c r="S51" s="109">
        <v>20</v>
      </c>
      <c r="T51" s="32">
        <f>(N51*R51)</f>
        <v>0</v>
      </c>
      <c r="U51" s="32">
        <f>IF(S51="Без НДС","Без НДС",S51/100*T51)</f>
        <v>0</v>
      </c>
      <c r="V51" s="32">
        <f>IF(S51="Без НДС",T51,U51+T51)</f>
        <v>0</v>
      </c>
    </row>
    <row r="52" spans="2:22" ht="45" x14ac:dyDescent="0.25">
      <c r="B52" s="21">
        <v>22</v>
      </c>
      <c r="C52" s="22" t="s">
        <v>165</v>
      </c>
      <c r="D52" s="45" t="s">
        <v>166</v>
      </c>
      <c r="E52" s="45" t="s">
        <v>167</v>
      </c>
      <c r="F52" s="21" t="s">
        <v>46</v>
      </c>
      <c r="G52" s="21">
        <v>3</v>
      </c>
      <c r="H52" s="4">
        <v>3</v>
      </c>
      <c r="I52" s="4"/>
      <c r="J52" s="4"/>
      <c r="K52" s="4"/>
      <c r="L52" s="106"/>
      <c r="M52" s="106"/>
      <c r="N52" s="106"/>
      <c r="O52" s="107" t="s">
        <v>46</v>
      </c>
      <c r="P52" s="107">
        <v>1</v>
      </c>
      <c r="Q52" s="106"/>
      <c r="R52" s="108"/>
      <c r="S52" s="109">
        <v>20</v>
      </c>
      <c r="T52" s="32">
        <f>(N52*R52)</f>
        <v>0</v>
      </c>
      <c r="U52" s="32">
        <f>IF(S52="Без НДС","Без НДС",S52/100*T52)</f>
        <v>0</v>
      </c>
      <c r="V52" s="32">
        <f>IF(S52="Без НДС",T52,U52+T52)</f>
        <v>0</v>
      </c>
    </row>
    <row r="53" spans="2:22" ht="45" x14ac:dyDescent="0.25">
      <c r="B53" s="21">
        <v>23</v>
      </c>
      <c r="C53" s="22" t="s">
        <v>168</v>
      </c>
      <c r="D53" s="45" t="s">
        <v>169</v>
      </c>
      <c r="E53" s="45" t="s">
        <v>170</v>
      </c>
      <c r="F53" s="21" t="s">
        <v>46</v>
      </c>
      <c r="G53" s="21">
        <v>1</v>
      </c>
      <c r="H53" s="4">
        <v>1</v>
      </c>
      <c r="I53" s="4"/>
      <c r="J53" s="4"/>
      <c r="K53" s="4"/>
      <c r="L53" s="106"/>
      <c r="M53" s="106"/>
      <c r="N53" s="106"/>
      <c r="O53" s="107" t="s">
        <v>46</v>
      </c>
      <c r="P53" s="107">
        <v>1</v>
      </c>
      <c r="Q53" s="106"/>
      <c r="R53" s="108"/>
      <c r="S53" s="109">
        <v>20</v>
      </c>
      <c r="T53" s="32">
        <f>(N53*R53)</f>
        <v>0</v>
      </c>
      <c r="U53" s="32">
        <f>IF(S53="Без НДС","Без НДС",S53/100*T53)</f>
        <v>0</v>
      </c>
      <c r="V53" s="32">
        <f>IF(S53="Без НДС",T53,U53+T53)</f>
        <v>0</v>
      </c>
    </row>
    <row r="54" spans="2:22" ht="45" x14ac:dyDescent="0.25">
      <c r="B54" s="21">
        <v>24</v>
      </c>
      <c r="C54" s="22" t="s">
        <v>171</v>
      </c>
      <c r="D54" s="45" t="s">
        <v>172</v>
      </c>
      <c r="E54" s="45" t="s">
        <v>173</v>
      </c>
      <c r="F54" s="21" t="s">
        <v>46</v>
      </c>
      <c r="G54" s="21">
        <v>3</v>
      </c>
      <c r="H54" s="4">
        <v>3</v>
      </c>
      <c r="I54" s="4"/>
      <c r="J54" s="4"/>
      <c r="K54" s="4"/>
      <c r="L54" s="106"/>
      <c r="M54" s="106"/>
      <c r="N54" s="106"/>
      <c r="O54" s="107" t="s">
        <v>46</v>
      </c>
      <c r="P54" s="107">
        <v>1</v>
      </c>
      <c r="Q54" s="106"/>
      <c r="R54" s="108"/>
      <c r="S54" s="109">
        <v>20</v>
      </c>
      <c r="T54" s="32">
        <f>(N54*R54)</f>
        <v>0</v>
      </c>
      <c r="U54" s="32">
        <f>IF(S54="Без НДС","Без НДС",S54/100*T54)</f>
        <v>0</v>
      </c>
      <c r="V54" s="32">
        <f>IF(S54="Без НДС",T54,U54+T54)</f>
        <v>0</v>
      </c>
    </row>
    <row r="55" spans="2:22" ht="60" x14ac:dyDescent="0.25">
      <c r="B55" s="21">
        <v>25</v>
      </c>
      <c r="C55" s="22" t="s">
        <v>174</v>
      </c>
      <c r="D55" s="45" t="s">
        <v>175</v>
      </c>
      <c r="E55" s="45" t="s">
        <v>176</v>
      </c>
      <c r="F55" s="21" t="s">
        <v>46</v>
      </c>
      <c r="G55" s="21">
        <v>1</v>
      </c>
      <c r="H55" s="4">
        <v>1</v>
      </c>
      <c r="I55" s="4"/>
      <c r="J55" s="4"/>
      <c r="K55" s="4"/>
      <c r="L55" s="106"/>
      <c r="M55" s="106"/>
      <c r="N55" s="106"/>
      <c r="O55" s="107" t="s">
        <v>46</v>
      </c>
      <c r="P55" s="107">
        <v>1</v>
      </c>
      <c r="Q55" s="106"/>
      <c r="R55" s="108"/>
      <c r="S55" s="109">
        <v>20</v>
      </c>
      <c r="T55" s="32">
        <f>(N55*R55)</f>
        <v>0</v>
      </c>
      <c r="U55" s="32">
        <f>IF(S55="Без НДС","Без НДС",S55/100*T55)</f>
        <v>0</v>
      </c>
      <c r="V55" s="32">
        <f>IF(S55="Без НДС",T55,U55+T55)</f>
        <v>0</v>
      </c>
    </row>
    <row r="56" spans="2:22" x14ac:dyDescent="0.25">
      <c r="B56" s="30" t="s">
        <v>33</v>
      </c>
      <c r="C56" s="30"/>
      <c r="D56" s="30"/>
      <c r="E56" s="30"/>
      <c r="F56" s="30"/>
      <c r="G56" s="30">
        <f>SUM(G31:G55)</f>
        <v>46</v>
      </c>
      <c r="H56" s="30"/>
      <c r="I56" s="30"/>
      <c r="J56" s="30"/>
      <c r="K56" s="30"/>
      <c r="L56" s="30"/>
      <c r="M56" s="30"/>
      <c r="N56" s="30">
        <f>SUM(N31:N55)</f>
        <v>0</v>
      </c>
      <c r="O56" s="30"/>
      <c r="P56" s="30"/>
      <c r="Q56" s="30"/>
      <c r="R56" s="31"/>
      <c r="S56" s="31"/>
      <c r="T56" s="31">
        <f>SUM(T31:T55)</f>
        <v>0</v>
      </c>
      <c r="U56" s="31">
        <f>SUM(U31:U55)</f>
        <v>0</v>
      </c>
      <c r="V56" s="31">
        <f>SUM(V31:V55)</f>
        <v>0</v>
      </c>
    </row>
    <row r="58" spans="2:22" x14ac:dyDescent="0.25">
      <c r="C58" s="47"/>
      <c r="D58" s="47"/>
      <c r="E58" s="47"/>
      <c r="F58" s="47"/>
      <c r="H58" s="43"/>
      <c r="L58" s="47"/>
      <c r="M58" s="47"/>
      <c r="N58" s="47"/>
      <c r="O58" s="47"/>
      <c r="P58" s="47"/>
      <c r="Q58" s="47"/>
    </row>
    <row r="59" spans="2:22" x14ac:dyDescent="0.25">
      <c r="C59" s="46" t="s">
        <v>28</v>
      </c>
      <c r="D59" s="46"/>
      <c r="E59" s="46"/>
      <c r="F59" s="46"/>
      <c r="H59" s="2" t="s">
        <v>29</v>
      </c>
      <c r="L59" s="46" t="s">
        <v>30</v>
      </c>
      <c r="M59" s="46"/>
      <c r="N59" s="46"/>
      <c r="O59" s="46"/>
      <c r="P59" s="46"/>
      <c r="Q59" s="46"/>
    </row>
    <row r="61" spans="2:22" x14ac:dyDescent="0.25">
      <c r="C61" s="24" t="s">
        <v>31</v>
      </c>
    </row>
    <row r="62" spans="2:22" x14ac:dyDescent="0.25">
      <c r="C62" s="24" t="s">
        <v>32</v>
      </c>
    </row>
  </sheetData>
  <sheetProtection algorithmName="SHA-512" hashValue="W8FFnm+s4YYI4ksTLcVaxZU1FJkfHPXHGSd5XHwITTm42Q2MHqzl/1qodfVF9vWFEC/87xXdsC6YPKi26bolxQ==" saltValue="ZbdafOWWGZyWfsljKTXyeA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59:F59"/>
    <mergeCell ref="L58:Q58"/>
    <mergeCell ref="L59:Q59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58:F5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S31:S55</xm:sqref>
        </x14:dataValidation>
        <x14:dataValidation type="list" allowBlank="1" showInputMessage="1" showErrorMessage="1">
          <x14:formula1>
            <xm:f>Лист2!$A$1:$A$26</xm:f>
          </x14:formula1>
          <xm:sqref>O31:O55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Зюзина Наталья Петровна</cp:lastModifiedBy>
  <dcterms:created xsi:type="dcterms:W3CDTF">2019-10-31T02:36:50Z</dcterms:created>
  <dcterms:modified xsi:type="dcterms:W3CDTF">2025-09-04T04:39:26Z</dcterms:modified>
</cp:coreProperties>
</file>