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_Дирекции\Дирекция по закупкам\УЗиЗП НХС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9" i="1" l="1"/>
  <c r="V49" i="1" s="1"/>
  <c r="T49" i="1"/>
  <c r="U48" i="1"/>
  <c r="V48" i="1" s="1"/>
  <c r="T48" i="1"/>
  <c r="U47" i="1"/>
  <c r="V47" i="1" s="1"/>
  <c r="T47" i="1"/>
  <c r="U46" i="1"/>
  <c r="V46" i="1" s="1"/>
  <c r="T46" i="1"/>
  <c r="U45" i="1"/>
  <c r="V45" i="1" s="1"/>
  <c r="T45" i="1"/>
  <c r="U44" i="1"/>
  <c r="V44" i="1" s="1"/>
  <c r="T44" i="1"/>
  <c r="U43" i="1"/>
  <c r="V43" i="1" s="1"/>
  <c r="T43" i="1"/>
  <c r="U42" i="1"/>
  <c r="V42" i="1" s="1"/>
  <c r="T42" i="1"/>
  <c r="U41" i="1"/>
  <c r="V41" i="1" s="1"/>
  <c r="T41" i="1"/>
  <c r="U40" i="1"/>
  <c r="V40" i="1" s="1"/>
  <c r="T40" i="1"/>
  <c r="U39" i="1"/>
  <c r="V39" i="1" s="1"/>
  <c r="T39" i="1"/>
  <c r="U38" i="1"/>
  <c r="V38" i="1" s="1"/>
  <c r="T38" i="1"/>
  <c r="U37" i="1"/>
  <c r="V37" i="1" s="1"/>
  <c r="T37" i="1"/>
  <c r="U36" i="1"/>
  <c r="V36" i="1" s="1"/>
  <c r="T36" i="1"/>
  <c r="U35" i="1"/>
  <c r="V35" i="1" s="1"/>
  <c r="T35" i="1"/>
  <c r="U34" i="1"/>
  <c r="V34" i="1" s="1"/>
  <c r="T34" i="1"/>
  <c r="U33" i="1"/>
  <c r="V33" i="1" s="1"/>
  <c r="T33" i="1"/>
  <c r="U32" i="1"/>
  <c r="V32" i="1" s="1"/>
  <c r="T32" i="1"/>
  <c r="T50" i="1" s="1"/>
  <c r="U31" i="1"/>
  <c r="V31" i="1" s="1"/>
  <c r="T31" i="1"/>
  <c r="G50" i="1"/>
  <c r="N50" i="1"/>
  <c r="U50" i="1" l="1"/>
  <c r="V50" i="1" l="1"/>
</calcChain>
</file>

<file path=xl/sharedStrings.xml><?xml version="1.0" encoding="utf-8"?>
<sst xmlns="http://schemas.openxmlformats.org/spreadsheetml/2006/main" count="194" uniqueCount="150">
  <si>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</si>
  <si>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</si>
  <si>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</si>
  <si>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</si>
  <si>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</si>
  <si>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</si>
  <si>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</si>
  <si>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</si>
  <si>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</si>
  <si>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</si>
  <si>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</si>
  <si>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</si>
  <si>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</si>
  <si>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</si>
  <si>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</si>
  <si>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</si>
  <si>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</si>
  <si>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</si>
  <si>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</si>
  <si>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</si>
  <si>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</si>
  <si>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</si>
  <si>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</si>
  <si>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</si>
  <si>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Сумма НДС 20%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</si>
  <si>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</si>
  <si>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</si>
  <si>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</si>
  <si>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</si>
  <si>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</si>
  <si>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</si>
  <si>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</si>
  <si>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</si>
  <si>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</si>
  <si>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</si>
  <si>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</si>
  <si>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</si>
  <si>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</si>
  <si>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</si>
  <si>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</si>
  <si>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</si>
  <si>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</si>
  <si>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</si>
  <si>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</si>
  <si>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</si>
  <si>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</si>
  <si>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</si>
  <si>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</si>
  <si>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</si>
  <si>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</si>
  <si>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</si>
  <si>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</si>
  <si>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</si>
  <si>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</si>
  <si>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</si>
  <si>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</si>
  <si>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</si>
  <si>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</si>
  <si>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</si>
  <si>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</si>
  <si>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</si>
  <si>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</si>
  <si>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</si>
  <si>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</si>
  <si>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</si>
  <si>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</si>
  <si>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</si>
  <si>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</si>
  <si>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</si>
  <si>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</si>
  <si>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</si>
  <si>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</si>
  <si>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</si>
  <si>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</si>
  <si>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</si>
  <si>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</si>
  <si>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</si>
  <si>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</si>
  <si>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</si>
  <si>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</si>
  <si>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</si>
  <si>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</si>
  <si>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</si>
  <si>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Сумма с НДС 20%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</si>
  <si>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</si>
  <si>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</si>
  <si>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</si>
  <si>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</si>
  <si>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</si>
  <si>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</si>
  <si>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</si>
  <si>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</si>
  <si>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</si>
  <si>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</si>
  <si>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</si>
  <si>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</si>
  <si>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</si>
  <si>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</si>
  <si>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</si>
  <si>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</si>
  <si>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на право поставки в 2025 году материально-производственных ресурсов для нужд Яйского НПЗ</t>
  </si>
  <si>
    <t xml:space="preserve"> </t>
  </si>
  <si>
    <t>20.10.2025</t>
  </si>
  <si>
    <t>0000-004338</t>
  </si>
  <si>
    <t>Лот делимый.</t>
  </si>
  <si>
    <t>`000004538</t>
  </si>
  <si>
    <t>Смазка проникающая WD-40 (200мл аэрозоль)</t>
  </si>
  <si>
    <t>`000005837</t>
  </si>
  <si>
    <t>Круг отрезной по металлу 125х1,6х22</t>
  </si>
  <si>
    <t>`000006902</t>
  </si>
  <si>
    <t>Круг отрезной абразивный ЗУБР по металлу, для УШМ, 125х1,2х22,2 мм (арт. 36200-125-1.2)</t>
  </si>
  <si>
    <t>Или аналог</t>
  </si>
  <si>
    <t>`000009433</t>
  </si>
  <si>
    <t>Круг отрезной ЛУГА-АБРАЗИВ 125 Х 1,6 Х 22 А40 Prem мет.+нерж.</t>
  </si>
  <si>
    <t>`000011268</t>
  </si>
  <si>
    <t>Абразив для шлифования самоклеящаяся пленка КР-КК-50-120</t>
  </si>
  <si>
    <t>`000011269</t>
  </si>
  <si>
    <t>Абразив для шлифования самоклеящаяся пленка КР-КК-50-240</t>
  </si>
  <si>
    <t>`000022900</t>
  </si>
  <si>
    <t xml:space="preserve">Сверло Ф10,2 мм </t>
  </si>
  <si>
    <t>Сверло по металлу Ф10,2 мм</t>
  </si>
  <si>
    <t>`000030057</t>
  </si>
  <si>
    <t>Метчик М12х1,75 Р6М5</t>
  </si>
  <si>
    <t>`000030715</t>
  </si>
  <si>
    <t>Паста алмазная АСМ 40/28</t>
  </si>
  <si>
    <t>`000030716</t>
  </si>
  <si>
    <t>Паста алмазная АСМ 20/14</t>
  </si>
  <si>
    <t>`000031766</t>
  </si>
  <si>
    <t>Щетка металлическая для УШМ 125х22</t>
  </si>
  <si>
    <t>`000036160</t>
  </si>
  <si>
    <t>Полотно для сабельных пил Bosch S1122BF (2608656019) (упак. 5 шт)</t>
  </si>
  <si>
    <t>Материал: биметалл; Обрабатываемый материал: металл; Присоединение: L-образный хвостовик</t>
  </si>
  <si>
    <t>`000036399</t>
  </si>
  <si>
    <t>Смазка многоцелевая WD-40, 400мл</t>
  </si>
  <si>
    <t>`000040856</t>
  </si>
  <si>
    <t>Гайкорез ГР30</t>
  </si>
  <si>
    <t>Вес, кг 16,26 Усилие, т32 Габариты, мм 350х118х130 Рабочее давление, МПа 70 Усилие, т 32 Ход штока, мм 50 Требуемый объём масла, л 0,2 Перерезаемые гайки, с максимальной резьбой М18...М42 Перерезаемые гайки, размеры под ключ, мм 27…60 Класс прочности перерезаемых гаек, не более 6 Максимальная высота перерезаемых гаек, мм 35 Угол наклона гайкореза к плоскости прилегания гайки, α</t>
  </si>
  <si>
    <t>`000040857</t>
  </si>
  <si>
    <t>Гайкорез ГР10</t>
  </si>
  <si>
    <t>Вес, кг 4,5 Усилие, т 10 Габариты, мм 250х68х90 Рабочее давление, МПа 70 Усилие, т 10 Ход штока, мм 50 Требуемый объём масла, л 0,07 Перерезаемые гайки, с максимальной резьбой М8...М24 Перерезаемые гайки, размеры под ключ, мм 13…32 Класс прочности перерезаемых гаек, не более 6 Максимальная высота перерезаемых гаек, мм 25 Угол наклона гайкореза к плоскости прилегания гайки, α 15</t>
  </si>
  <si>
    <t>`000040858</t>
  </si>
  <si>
    <t>Гайкорез ГР5</t>
  </si>
  <si>
    <t>Вес, кг 2,66 Усилие, т 6 Габариты, мм 225х52х70 Рабочее давление, МПа 70 Усилие, т 6 Ход штока, мм 40 Требуемый объём масла, л 0,04 Перерезаемые гайки, с максимальной резьбой М5...М18 Перерезаемые гайки, размеры под ключ, мм 8...24 Класс прочности перерезаемых гаек, не более 6 Максимальная высота перерезаемых гаек, мм 20 Угол наклона гайкореза к плоскости прилегания гайки, α 15</t>
  </si>
  <si>
    <t>`000040859</t>
  </si>
  <si>
    <t>Гайкорез ГР20</t>
  </si>
  <si>
    <t>Вес, кг 9,5 Усилие, т 20 Габариты, мм 300х90х120 Рабочее давление, МПа 70 Усилие, т 20 Ход штока, мм 50 Требуемый объём масла, л 0,13 Перерезаемые гайки, с максимальной резьбой М14...М33 Перерезаемые гайки, размеры под ключ, мм 22…50 Класс прочности перерезаемых гаек, не более 6 Максимальная высота перерезаемых гаек, мм 30 Угол наклона гайкореза к плоскости прилегания гайки, α 15</t>
  </si>
  <si>
    <t>`000041852</t>
  </si>
  <si>
    <t>Сверло винтовое (спиральное)  по металу Р6М5, D14мм, СТС-017</t>
  </si>
  <si>
    <t>`000041853</t>
  </si>
  <si>
    <t>Метчикодержатель М8-М36 (№4,0)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</si>
</sst>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"/>
  <sheetViews>
    <sheetView tabSelected="1" zoomScaleNormal="100" workbookViewId="0">
      <selection activeCell="F24" sqref="F24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97</v>
      </c>
      <c r="B1" s="76"/>
      <c r="C1" s="76"/>
      <c r="D1" s="76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27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94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36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37</v>
      </c>
      <c r="M10" s="39"/>
    </row>
    <row r="11" spans="1:21" x14ac:dyDescent="0.25">
      <c r="A11" s="67" t="s">
        <v>40</v>
      </c>
      <c r="B11" s="68"/>
      <c r="C11" s="68"/>
      <c r="D11" s="68"/>
      <c r="E11" s="68"/>
      <c r="F11" s="68"/>
      <c r="G11" s="69"/>
      <c r="H11" s="86" t="s">
        <v>34</v>
      </c>
      <c r="I11" s="87"/>
      <c r="J11" s="87" t="s">
        <v>28</v>
      </c>
      <c r="K11" s="87"/>
      <c r="L11" s="36" t="s">
        <v>35</v>
      </c>
      <c r="M11" s="37" t="s">
        <v>39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96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90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91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104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92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101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72</v>
      </c>
      <c r="N25" s="42" t="s">
        <v>74</v>
      </c>
    </row>
    <row r="26" spans="1:22" ht="15.75" x14ac:dyDescent="0.25">
      <c r="A26" s="73" t="s">
        <v>38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100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26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43</v>
      </c>
      <c r="F30" s="28" t="s">
        <v>21</v>
      </c>
      <c r="G30" s="28" t="s">
        <v>85</v>
      </c>
      <c r="H30" s="28" t="s">
        <v>86</v>
      </c>
      <c r="I30" s="28" t="s">
        <v>87</v>
      </c>
      <c r="J30" s="28" t="s">
        <v>88</v>
      </c>
      <c r="K30" s="28" t="s">
        <v>89</v>
      </c>
      <c r="L30" s="23" t="s">
        <v>98</v>
      </c>
      <c r="M30" s="29" t="s">
        <v>93</v>
      </c>
      <c r="N30" s="23" t="s">
        <v>25</v>
      </c>
      <c r="O30" s="23" t="s">
        <v>44</v>
      </c>
      <c r="P30" s="29" t="s">
        <v>45</v>
      </c>
      <c r="Q30" s="29" t="s">
        <v>23</v>
      </c>
      <c r="R30" s="23" t="s">
        <v>84</v>
      </c>
      <c r="S30" s="23" t="s">
        <v>99</v>
      </c>
      <c r="T30" s="23" t="s">
        <v>82</v>
      </c>
      <c r="U30" s="23" t="s">
        <v>24</v>
      </c>
      <c r="V30" s="23" t="s">
        <v>83</v>
      </c>
    </row>
    <row r="31" spans="1:22" ht="30" x14ac:dyDescent="0.25">
      <c r="B31" s="21">
        <v>1</v>
      </c>
      <c r="C31" s="22" t="s">
        <v>105</v>
      </c>
      <c r="D31" s="45" t="s">
        <v>106</v>
      </c>
      <c r="E31" s="45"/>
      <c r="F31" s="21" t="s">
        <v>46</v>
      </c>
      <c r="G31" s="21">
        <v>4</v>
      </c>
      <c r="H31" s="4"/>
      <c r="I31" s="4"/>
      <c r="J31" s="4">
        <v>4</v>
      </c>
      <c r="K31" s="4"/>
      <c r="L31" s="106"/>
      <c r="M31" s="106"/>
      <c r="N31" s="106">
        <v>0</v>
      </c>
      <c r="O31" s="107" t="s">
        <v>46</v>
      </c>
      <c r="P31" s="107">
        <v>1</v>
      </c>
      <c r="Q31" s="106"/>
      <c r="R31" s="108">
        <v>0</v>
      </c>
      <c r="S31" s="109">
        <v>20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ht="30" x14ac:dyDescent="0.25">
      <c r="B32" s="21">
        <v>2</v>
      </c>
      <c r="C32" s="22" t="s">
        <v>107</v>
      </c>
      <c r="D32" s="45" t="s">
        <v>108</v>
      </c>
      <c r="E32" s="45"/>
      <c r="F32" s="21" t="s">
        <v>46</v>
      </c>
      <c r="G32" s="21">
        <v>3</v>
      </c>
      <c r="H32" s="4"/>
      <c r="I32" s="4">
        <v>3</v>
      </c>
      <c r="J32" s="4"/>
      <c r="K32" s="4"/>
      <c r="L32" s="106"/>
      <c r="M32" s="106"/>
      <c r="N32" s="106"/>
      <c r="O32" s="107" t="s">
        <v>46</v>
      </c>
      <c r="P32" s="107">
        <v>1</v>
      </c>
      <c r="Q32" s="106"/>
      <c r="R32" s="108"/>
      <c r="S32" s="109">
        <v>20</v>
      </c>
      <c r="T32" s="32">
        <f>(N32*R32)</f>
        <v>0</v>
      </c>
      <c r="U32" s="32">
        <f>IF(S32="Без НДС","Без НДС",S32/100*T32)</f>
        <v>0</v>
      </c>
      <c r="V32" s="32">
        <f>IF(S32="Без НДС",T32,U32+T32)</f>
        <v>0</v>
      </c>
    </row>
    <row r="33" spans="2:22" ht="60" x14ac:dyDescent="0.25">
      <c r="B33" s="21">
        <v>3</v>
      </c>
      <c r="C33" s="22" t="s">
        <v>109</v>
      </c>
      <c r="D33" s="45" t="s">
        <v>110</v>
      </c>
      <c r="E33" s="45" t="s">
        <v>111</v>
      </c>
      <c r="F33" s="21" t="s">
        <v>46</v>
      </c>
      <c r="G33" s="21">
        <v>10</v>
      </c>
      <c r="H33" s="4"/>
      <c r="I33" s="4"/>
      <c r="J33" s="4">
        <v>10</v>
      </c>
      <c r="K33" s="4"/>
      <c r="L33" s="106"/>
      <c r="M33" s="106"/>
      <c r="N33" s="106"/>
      <c r="O33" s="107" t="s">
        <v>46</v>
      </c>
      <c r="P33" s="107">
        <v>1</v>
      </c>
      <c r="Q33" s="106"/>
      <c r="R33" s="108"/>
      <c r="S33" s="109">
        <v>20</v>
      </c>
      <c r="T33" s="32">
        <f>(N33*R33)</f>
        <v>0</v>
      </c>
      <c r="U33" s="32">
        <f>IF(S33="Без НДС","Без НДС",S33/100*T33)</f>
        <v>0</v>
      </c>
      <c r="V33" s="32">
        <f>IF(S33="Без НДС",T33,U33+T33)</f>
        <v>0</v>
      </c>
    </row>
    <row r="34" spans="2:22" ht="45" x14ac:dyDescent="0.25">
      <c r="B34" s="21">
        <v>4</v>
      </c>
      <c r="C34" s="22" t="s">
        <v>112</v>
      </c>
      <c r="D34" s="45" t="s">
        <v>113</v>
      </c>
      <c r="E34" s="45"/>
      <c r="F34" s="21" t="s">
        <v>46</v>
      </c>
      <c r="G34" s="21">
        <v>20</v>
      </c>
      <c r="H34" s="4"/>
      <c r="I34" s="4">
        <v>20</v>
      </c>
      <c r="J34" s="4"/>
      <c r="K34" s="4"/>
      <c r="L34" s="106"/>
      <c r="M34" s="106"/>
      <c r="N34" s="106"/>
      <c r="O34" s="107" t="s">
        <v>46</v>
      </c>
      <c r="P34" s="107">
        <v>1</v>
      </c>
      <c r="Q34" s="106"/>
      <c r="R34" s="108"/>
      <c r="S34" s="109">
        <v>20</v>
      </c>
      <c r="T34" s="32">
        <f>(N34*R34)</f>
        <v>0</v>
      </c>
      <c r="U34" s="32">
        <f>IF(S34="Без НДС","Без НДС",S34/100*T34)</f>
        <v>0</v>
      </c>
      <c r="V34" s="32">
        <f>IF(S34="Без НДС",T34,U34+T34)</f>
        <v>0</v>
      </c>
    </row>
    <row r="35" spans="2:22" ht="45" x14ac:dyDescent="0.25">
      <c r="B35" s="21">
        <v>5</v>
      </c>
      <c r="C35" s="22" t="s">
        <v>114</v>
      </c>
      <c r="D35" s="45" t="s">
        <v>115</v>
      </c>
      <c r="E35" s="45"/>
      <c r="F35" s="21" t="s">
        <v>46</v>
      </c>
      <c r="G35" s="21">
        <v>15</v>
      </c>
      <c r="H35" s="4">
        <v>15</v>
      </c>
      <c r="I35" s="4"/>
      <c r="J35" s="4"/>
      <c r="K35" s="4"/>
      <c r="L35" s="106"/>
      <c r="M35" s="106"/>
      <c r="N35" s="106"/>
      <c r="O35" s="107" t="s">
        <v>46</v>
      </c>
      <c r="P35" s="107">
        <v>1</v>
      </c>
      <c r="Q35" s="106"/>
      <c r="R35" s="108"/>
      <c r="S35" s="109">
        <v>20</v>
      </c>
      <c r="T35" s="32">
        <f>(N35*R35)</f>
        <v>0</v>
      </c>
      <c r="U35" s="32">
        <f>IF(S35="Без НДС","Без НДС",S35/100*T35)</f>
        <v>0</v>
      </c>
      <c r="V35" s="32">
        <f>IF(S35="Без НДС",T35,U35+T35)</f>
        <v>0</v>
      </c>
    </row>
    <row r="36" spans="2:22" ht="45" x14ac:dyDescent="0.25">
      <c r="B36" s="21">
        <v>6</v>
      </c>
      <c r="C36" s="22" t="s">
        <v>116</v>
      </c>
      <c r="D36" s="45" t="s">
        <v>117</v>
      </c>
      <c r="E36" s="45"/>
      <c r="F36" s="21" t="s">
        <v>46</v>
      </c>
      <c r="G36" s="21">
        <v>15</v>
      </c>
      <c r="H36" s="4">
        <v>15</v>
      </c>
      <c r="I36" s="4"/>
      <c r="J36" s="4"/>
      <c r="K36" s="4"/>
      <c r="L36" s="106"/>
      <c r="M36" s="106"/>
      <c r="N36" s="106"/>
      <c r="O36" s="107" t="s">
        <v>46</v>
      </c>
      <c r="P36" s="107">
        <v>1</v>
      </c>
      <c r="Q36" s="106"/>
      <c r="R36" s="108"/>
      <c r="S36" s="109">
        <v>20</v>
      </c>
      <c r="T36" s="32">
        <f>(N36*R36)</f>
        <v>0</v>
      </c>
      <c r="U36" s="32">
        <f>IF(S36="Без НДС","Без НДС",S36/100*T36)</f>
        <v>0</v>
      </c>
      <c r="V36" s="32">
        <f>IF(S36="Без НДС",T36,U36+T36)</f>
        <v>0</v>
      </c>
    </row>
    <row r="37" spans="2:22" x14ac:dyDescent="0.25">
      <c r="B37" s="21">
        <v>7</v>
      </c>
      <c r="C37" s="22" t="s">
        <v>118</v>
      </c>
      <c r="D37" s="45" t="s">
        <v>119</v>
      </c>
      <c r="E37" s="45" t="s">
        <v>120</v>
      </c>
      <c r="F37" s="21" t="s">
        <v>46</v>
      </c>
      <c r="G37" s="21">
        <v>20</v>
      </c>
      <c r="H37" s="4">
        <v>20</v>
      </c>
      <c r="I37" s="4"/>
      <c r="J37" s="4"/>
      <c r="K37" s="4"/>
      <c r="L37" s="106"/>
      <c r="M37" s="106"/>
      <c r="N37" s="106"/>
      <c r="O37" s="107" t="s">
        <v>46</v>
      </c>
      <c r="P37" s="107">
        <v>1</v>
      </c>
      <c r="Q37" s="106"/>
      <c r="R37" s="108"/>
      <c r="S37" s="109">
        <v>20</v>
      </c>
      <c r="T37" s="32">
        <f>(N37*R37)</f>
        <v>0</v>
      </c>
      <c r="U37" s="32">
        <f>IF(S37="Без НДС","Без НДС",S37/100*T37)</f>
        <v>0</v>
      </c>
      <c r="V37" s="32">
        <f>IF(S37="Без НДС",T37,U37+T37)</f>
        <v>0</v>
      </c>
    </row>
    <row r="38" spans="2:22" x14ac:dyDescent="0.25">
      <c r="B38" s="21">
        <v>8</v>
      </c>
      <c r="C38" s="22" t="s">
        <v>121</v>
      </c>
      <c r="D38" s="45" t="s">
        <v>122</v>
      </c>
      <c r="E38" s="45"/>
      <c r="F38" s="21" t="s">
        <v>46</v>
      </c>
      <c r="G38" s="21">
        <v>10</v>
      </c>
      <c r="H38" s="4">
        <v>10</v>
      </c>
      <c r="I38" s="4"/>
      <c r="J38" s="4"/>
      <c r="K38" s="4"/>
      <c r="L38" s="106"/>
      <c r="M38" s="106"/>
      <c r="N38" s="106"/>
      <c r="O38" s="107" t="s">
        <v>46</v>
      </c>
      <c r="P38" s="107">
        <v>1</v>
      </c>
      <c r="Q38" s="106"/>
      <c r="R38" s="108"/>
      <c r="S38" s="109">
        <v>20</v>
      </c>
      <c r="T38" s="32">
        <f>(N38*R38)</f>
        <v>0</v>
      </c>
      <c r="U38" s="32">
        <f>IF(S38="Без НДС","Без НДС",S38/100*T38)</f>
        <v>0</v>
      </c>
      <c r="V38" s="32">
        <f>IF(S38="Без НДС",T38,U38+T38)</f>
        <v>0</v>
      </c>
    </row>
    <row r="39" spans="2:22" x14ac:dyDescent="0.25">
      <c r="B39" s="21">
        <v>9</v>
      </c>
      <c r="C39" s="22" t="s">
        <v>123</v>
      </c>
      <c r="D39" s="45" t="s">
        <v>124</v>
      </c>
      <c r="E39" s="45"/>
      <c r="F39" s="21" t="s">
        <v>50</v>
      </c>
      <c r="G39" s="21">
        <v>35</v>
      </c>
      <c r="H39" s="4">
        <v>15</v>
      </c>
      <c r="I39" s="4">
        <v>20</v>
      </c>
      <c r="J39" s="4"/>
      <c r="K39" s="4"/>
      <c r="L39" s="106"/>
      <c r="M39" s="106"/>
      <c r="N39" s="106"/>
      <c r="O39" s="107" t="s">
        <v>50</v>
      </c>
      <c r="P39" s="107">
        <v>1</v>
      </c>
      <c r="Q39" s="106"/>
      <c r="R39" s="108"/>
      <c r="S39" s="109">
        <v>20</v>
      </c>
      <c r="T39" s="32">
        <f>(N39*R39)</f>
        <v>0</v>
      </c>
      <c r="U39" s="32">
        <f>IF(S39="Без НДС","Без НДС",S39/100*T39)</f>
        <v>0</v>
      </c>
      <c r="V39" s="32">
        <f>IF(S39="Без НДС",T39,U39+T39)</f>
        <v>0</v>
      </c>
    </row>
    <row r="40" spans="2:22" x14ac:dyDescent="0.25">
      <c r="B40" s="21">
        <v>10</v>
      </c>
      <c r="C40" s="22" t="s">
        <v>125</v>
      </c>
      <c r="D40" s="45" t="s">
        <v>126</v>
      </c>
      <c r="E40" s="45"/>
      <c r="F40" s="21" t="s">
        <v>50</v>
      </c>
      <c r="G40" s="21">
        <v>20</v>
      </c>
      <c r="H40" s="4"/>
      <c r="I40" s="4">
        <v>20</v>
      </c>
      <c r="J40" s="4"/>
      <c r="K40" s="4"/>
      <c r="L40" s="106"/>
      <c r="M40" s="106"/>
      <c r="N40" s="106"/>
      <c r="O40" s="107" t="s">
        <v>50</v>
      </c>
      <c r="P40" s="107">
        <v>1</v>
      </c>
      <c r="Q40" s="106"/>
      <c r="R40" s="108"/>
      <c r="S40" s="109">
        <v>20</v>
      </c>
      <c r="T40" s="32">
        <f>(N40*R40)</f>
        <v>0</v>
      </c>
      <c r="U40" s="32">
        <f>IF(S40="Без НДС","Без НДС",S40/100*T40)</f>
        <v>0</v>
      </c>
      <c r="V40" s="32">
        <f>IF(S40="Без НДС",T40,U40+T40)</f>
        <v>0</v>
      </c>
    </row>
    <row r="41" spans="2:22" ht="30" x14ac:dyDescent="0.25">
      <c r="B41" s="21">
        <v>11</v>
      </c>
      <c r="C41" s="22" t="s">
        <v>127</v>
      </c>
      <c r="D41" s="45" t="s">
        <v>128</v>
      </c>
      <c r="E41" s="45"/>
      <c r="F41" s="21" t="s">
        <v>46</v>
      </c>
      <c r="G41" s="21">
        <v>2</v>
      </c>
      <c r="H41" s="4"/>
      <c r="I41" s="4">
        <v>2</v>
      </c>
      <c r="J41" s="4"/>
      <c r="K41" s="4"/>
      <c r="L41" s="106"/>
      <c r="M41" s="106"/>
      <c r="N41" s="106"/>
      <c r="O41" s="107" t="s">
        <v>46</v>
      </c>
      <c r="P41" s="107">
        <v>1</v>
      </c>
      <c r="Q41" s="106"/>
      <c r="R41" s="108"/>
      <c r="S41" s="109">
        <v>20</v>
      </c>
      <c r="T41" s="32">
        <f>(N41*R41)</f>
        <v>0</v>
      </c>
      <c r="U41" s="32">
        <f>IF(S41="Без НДС","Без НДС",S41/100*T41)</f>
        <v>0</v>
      </c>
      <c r="V41" s="32">
        <f>IF(S41="Без НДС",T41,U41+T41)</f>
        <v>0</v>
      </c>
    </row>
    <row r="42" spans="2:22" ht="45" x14ac:dyDescent="0.25">
      <c r="B42" s="21">
        <v>12</v>
      </c>
      <c r="C42" s="22" t="s">
        <v>129</v>
      </c>
      <c r="D42" s="45" t="s">
        <v>130</v>
      </c>
      <c r="E42" s="45" t="s">
        <v>131</v>
      </c>
      <c r="F42" s="21" t="s">
        <v>66</v>
      </c>
      <c r="G42" s="21">
        <v>3</v>
      </c>
      <c r="H42" s="4"/>
      <c r="I42" s="4"/>
      <c r="J42" s="4">
        <v>3</v>
      </c>
      <c r="K42" s="4"/>
      <c r="L42" s="106"/>
      <c r="M42" s="106"/>
      <c r="N42" s="106"/>
      <c r="O42" s="107" t="s">
        <v>66</v>
      </c>
      <c r="P42" s="107">
        <v>1</v>
      </c>
      <c r="Q42" s="106"/>
      <c r="R42" s="108"/>
      <c r="S42" s="109">
        <v>20</v>
      </c>
      <c r="T42" s="32">
        <f>(N42*R42)</f>
        <v>0</v>
      </c>
      <c r="U42" s="32">
        <f>IF(S42="Без НДС","Без НДС",S42/100*T42)</f>
        <v>0</v>
      </c>
      <c r="V42" s="32">
        <f>IF(S42="Без НДС",T42,U42+T42)</f>
        <v>0</v>
      </c>
    </row>
    <row r="43" spans="2:22" ht="30" x14ac:dyDescent="0.25">
      <c r="B43" s="21">
        <v>13</v>
      </c>
      <c r="C43" s="22" t="s">
        <v>132</v>
      </c>
      <c r="D43" s="45" t="s">
        <v>133</v>
      </c>
      <c r="E43" s="45"/>
      <c r="F43" s="21" t="s">
        <v>46</v>
      </c>
      <c r="G43" s="21">
        <v>13</v>
      </c>
      <c r="H43" s="4">
        <v>10</v>
      </c>
      <c r="I43" s="4">
        <v>3</v>
      </c>
      <c r="J43" s="4"/>
      <c r="K43" s="4"/>
      <c r="L43" s="106"/>
      <c r="M43" s="106"/>
      <c r="N43" s="106"/>
      <c r="O43" s="107" t="s">
        <v>46</v>
      </c>
      <c r="P43" s="107">
        <v>1</v>
      </c>
      <c r="Q43" s="106"/>
      <c r="R43" s="108"/>
      <c r="S43" s="109">
        <v>20</v>
      </c>
      <c r="T43" s="32">
        <f>(N43*R43)</f>
        <v>0</v>
      </c>
      <c r="U43" s="32">
        <f>IF(S43="Без НДС","Без НДС",S43/100*T43)</f>
        <v>0</v>
      </c>
      <c r="V43" s="32">
        <f>IF(S43="Без НДС",T43,U43+T43)</f>
        <v>0</v>
      </c>
    </row>
    <row r="44" spans="2:22" ht="135" x14ac:dyDescent="0.25">
      <c r="B44" s="21">
        <v>14</v>
      </c>
      <c r="C44" s="22" t="s">
        <v>134</v>
      </c>
      <c r="D44" s="45" t="s">
        <v>135</v>
      </c>
      <c r="E44" s="45" t="s">
        <v>136</v>
      </c>
      <c r="F44" s="21" t="s">
        <v>46</v>
      </c>
      <c r="G44" s="21">
        <v>1</v>
      </c>
      <c r="H44" s="4"/>
      <c r="I44" s="4"/>
      <c r="J44" s="4">
        <v>1</v>
      </c>
      <c r="K44" s="4"/>
      <c r="L44" s="106"/>
      <c r="M44" s="106"/>
      <c r="N44" s="106"/>
      <c r="O44" s="107" t="s">
        <v>46</v>
      </c>
      <c r="P44" s="107">
        <v>1</v>
      </c>
      <c r="Q44" s="106"/>
      <c r="R44" s="108"/>
      <c r="S44" s="109">
        <v>20</v>
      </c>
      <c r="T44" s="32">
        <f>(N44*R44)</f>
        <v>0</v>
      </c>
      <c r="U44" s="32">
        <f>IF(S44="Без НДС","Без НДС",S44/100*T44)</f>
        <v>0</v>
      </c>
      <c r="V44" s="32">
        <f>IF(S44="Без НДС",T44,U44+T44)</f>
        <v>0</v>
      </c>
    </row>
    <row r="45" spans="2:22" ht="135" x14ac:dyDescent="0.25">
      <c r="B45" s="21">
        <v>15</v>
      </c>
      <c r="C45" s="22" t="s">
        <v>137</v>
      </c>
      <c r="D45" s="45" t="s">
        <v>138</v>
      </c>
      <c r="E45" s="45" t="s">
        <v>139</v>
      </c>
      <c r="F45" s="21" t="s">
        <v>46</v>
      </c>
      <c r="G45" s="21">
        <v>1</v>
      </c>
      <c r="H45" s="4"/>
      <c r="I45" s="4"/>
      <c r="J45" s="4">
        <v>1</v>
      </c>
      <c r="K45" s="4"/>
      <c r="L45" s="106"/>
      <c r="M45" s="106"/>
      <c r="N45" s="106"/>
      <c r="O45" s="107" t="s">
        <v>46</v>
      </c>
      <c r="P45" s="107">
        <v>1</v>
      </c>
      <c r="Q45" s="106"/>
      <c r="R45" s="108"/>
      <c r="S45" s="109">
        <v>20</v>
      </c>
      <c r="T45" s="32">
        <f>(N45*R45)</f>
        <v>0</v>
      </c>
      <c r="U45" s="32">
        <f>IF(S45="Без НДС","Без НДС",S45/100*T45)</f>
        <v>0</v>
      </c>
      <c r="V45" s="32">
        <f>IF(S45="Без НДС",T45,U45+T45)</f>
        <v>0</v>
      </c>
    </row>
    <row r="46" spans="2:22" ht="135" x14ac:dyDescent="0.25">
      <c r="B46" s="21">
        <v>16</v>
      </c>
      <c r="C46" s="22" t="s">
        <v>140</v>
      </c>
      <c r="D46" s="45" t="s">
        <v>141</v>
      </c>
      <c r="E46" s="45" t="s">
        <v>142</v>
      </c>
      <c r="F46" s="21" t="s">
        <v>46</v>
      </c>
      <c r="G46" s="21">
        <v>1</v>
      </c>
      <c r="H46" s="4"/>
      <c r="I46" s="4"/>
      <c r="J46" s="4">
        <v>1</v>
      </c>
      <c r="K46" s="4"/>
      <c r="L46" s="106"/>
      <c r="M46" s="106"/>
      <c r="N46" s="106"/>
      <c r="O46" s="107" t="s">
        <v>46</v>
      </c>
      <c r="P46" s="107">
        <v>1</v>
      </c>
      <c r="Q46" s="106"/>
      <c r="R46" s="108"/>
      <c r="S46" s="109">
        <v>20</v>
      </c>
      <c r="T46" s="32">
        <f>(N46*R46)</f>
        <v>0</v>
      </c>
      <c r="U46" s="32">
        <f>IF(S46="Без НДС","Без НДС",S46/100*T46)</f>
        <v>0</v>
      </c>
      <c r="V46" s="32">
        <f>IF(S46="Без НДС",T46,U46+T46)</f>
        <v>0</v>
      </c>
    </row>
    <row r="47" spans="2:22" ht="135" x14ac:dyDescent="0.25">
      <c r="B47" s="21">
        <v>17</v>
      </c>
      <c r="C47" s="22" t="s">
        <v>143</v>
      </c>
      <c r="D47" s="45" t="s">
        <v>144</v>
      </c>
      <c r="E47" s="45" t="s">
        <v>145</v>
      </c>
      <c r="F47" s="21" t="s">
        <v>46</v>
      </c>
      <c r="G47" s="21">
        <v>1</v>
      </c>
      <c r="H47" s="4"/>
      <c r="I47" s="4"/>
      <c r="J47" s="4">
        <v>1</v>
      </c>
      <c r="K47" s="4"/>
      <c r="L47" s="106"/>
      <c r="M47" s="106"/>
      <c r="N47" s="106"/>
      <c r="O47" s="107" t="s">
        <v>46</v>
      </c>
      <c r="P47" s="107">
        <v>1</v>
      </c>
      <c r="Q47" s="106"/>
      <c r="R47" s="108"/>
      <c r="S47" s="109">
        <v>20</v>
      </c>
      <c r="T47" s="32">
        <f>(N47*R47)</f>
        <v>0</v>
      </c>
      <c r="U47" s="32">
        <f>IF(S47="Без НДС","Без НДС",S47/100*T47)</f>
        <v>0</v>
      </c>
      <c r="V47" s="32">
        <f>IF(S47="Без НДС",T47,U47+T47)</f>
        <v>0</v>
      </c>
    </row>
    <row r="48" spans="2:22" ht="45" x14ac:dyDescent="0.25">
      <c r="B48" s="21">
        <v>18</v>
      </c>
      <c r="C48" s="22" t="s">
        <v>146</v>
      </c>
      <c r="D48" s="45" t="s">
        <v>147</v>
      </c>
      <c r="E48" s="45"/>
      <c r="F48" s="21" t="s">
        <v>46</v>
      </c>
      <c r="G48" s="21">
        <v>10</v>
      </c>
      <c r="H48" s="4">
        <v>10</v>
      </c>
      <c r="I48" s="4"/>
      <c r="J48" s="4"/>
      <c r="K48" s="4"/>
      <c r="L48" s="106"/>
      <c r="M48" s="106"/>
      <c r="N48" s="106"/>
      <c r="O48" s="107" t="s">
        <v>46</v>
      </c>
      <c r="P48" s="107">
        <v>1</v>
      </c>
      <c r="Q48" s="106"/>
      <c r="R48" s="108"/>
      <c r="S48" s="109">
        <v>20</v>
      </c>
      <c r="T48" s="32">
        <f>(N48*R48)</f>
        <v>0</v>
      </c>
      <c r="U48" s="32">
        <f>IF(S48="Без НДС","Без НДС",S48/100*T48)</f>
        <v>0</v>
      </c>
      <c r="V48" s="32">
        <f>IF(S48="Без НДС",T48,U48+T48)</f>
        <v>0</v>
      </c>
    </row>
    <row r="49" spans="2:22" ht="30" x14ac:dyDescent="0.25">
      <c r="B49" s="21">
        <v>19</v>
      </c>
      <c r="C49" s="22" t="s">
        <v>148</v>
      </c>
      <c r="D49" s="45" t="s">
        <v>149</v>
      </c>
      <c r="E49" s="45"/>
      <c r="F49" s="21" t="s">
        <v>46</v>
      </c>
      <c r="G49" s="21">
        <v>2</v>
      </c>
      <c r="H49" s="4">
        <v>2</v>
      </c>
      <c r="I49" s="4"/>
      <c r="J49" s="4"/>
      <c r="K49" s="4"/>
      <c r="L49" s="106"/>
      <c r="M49" s="106"/>
      <c r="N49" s="106"/>
      <c r="O49" s="107" t="s">
        <v>46</v>
      </c>
      <c r="P49" s="107">
        <v>1</v>
      </c>
      <c r="Q49" s="106"/>
      <c r="R49" s="108"/>
      <c r="S49" s="109">
        <v>20</v>
      </c>
      <c r="T49" s="32">
        <f>(N49*R49)</f>
        <v>0</v>
      </c>
      <c r="U49" s="32">
        <f>IF(S49="Без НДС","Без НДС",S49/100*T49)</f>
        <v>0</v>
      </c>
      <c r="V49" s="32">
        <f>IF(S49="Без НДС",T49,U49+T49)</f>
        <v>0</v>
      </c>
    </row>
    <row r="50" spans="2:22" x14ac:dyDescent="0.25">
      <c r="B50" s="30" t="s">
        <v>33</v>
      </c>
      <c r="C50" s="30"/>
      <c r="D50" s="30"/>
      <c r="E50" s="30"/>
      <c r="F50" s="30"/>
      <c r="G50" s="30">
        <f>SUM(G31:G49)</f>
        <v>186</v>
      </c>
      <c r="H50" s="30"/>
      <c r="I50" s="30"/>
      <c r="J50" s="30"/>
      <c r="K50" s="30"/>
      <c r="L50" s="30"/>
      <c r="M50" s="30"/>
      <c r="N50" s="30">
        <f>SUM(N31:N49)</f>
        <v>0</v>
      </c>
      <c r="O50" s="30"/>
      <c r="P50" s="30"/>
      <c r="Q50" s="30"/>
      <c r="R50" s="31"/>
      <c r="S50" s="31"/>
      <c r="T50" s="31">
        <f>SUM(T31:T49)</f>
        <v>0</v>
      </c>
      <c r="U50" s="31">
        <f>SUM(U31:U49)</f>
        <v>0</v>
      </c>
      <c r="V50" s="31">
        <f>SUM(V31:V49)</f>
        <v>0</v>
      </c>
    </row>
    <row r="52" spans="2:22" x14ac:dyDescent="0.25">
      <c r="C52" s="47"/>
      <c r="D52" s="47"/>
      <c r="E52" s="47"/>
      <c r="F52" s="47"/>
      <c r="H52" s="43"/>
      <c r="L52" s="47"/>
      <c r="M52" s="47"/>
      <c r="N52" s="47"/>
      <c r="O52" s="47"/>
      <c r="P52" s="47"/>
      <c r="Q52" s="47"/>
    </row>
    <row r="53" spans="2:22" x14ac:dyDescent="0.25">
      <c r="C53" s="46" t="s">
        <v>28</v>
      </c>
      <c r="D53" s="46"/>
      <c r="E53" s="46"/>
      <c r="F53" s="46"/>
      <c r="H53" s="2" t="s">
        <v>29</v>
      </c>
      <c r="L53" s="46" t="s">
        <v>30</v>
      </c>
      <c r="M53" s="46"/>
      <c r="N53" s="46"/>
      <c r="O53" s="46"/>
      <c r="P53" s="46"/>
      <c r="Q53" s="46"/>
    </row>
    <row r="55" spans="2:22" x14ac:dyDescent="0.25">
      <c r="C55" s="24" t="s">
        <v>31</v>
      </c>
    </row>
    <row r="56" spans="2:22" x14ac:dyDescent="0.25">
      <c r="C56" s="24" t="s">
        <v>32</v>
      </c>
    </row>
  </sheetData>
  <sheetProtection algorithmName="SHA-512" hashValue="K6rB1jqRAOaqt0N7ZNeDXLkEnN0ItI+TniSDDcqsI88Mk16Lb63dFi/JdTd5VK/FFhRBKhQW50eEk51zAvnW7w==" saltValue="Q2fxEYWfvRpR4+ur2Pdl/g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53:F53"/>
    <mergeCell ref="L52:Q52"/>
    <mergeCell ref="L53:Q53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52:F5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S31:S49</xm:sqref>
        </x14:dataValidation>
        <x14:dataValidation type="list" allowBlank="1" showInputMessage="1" showErrorMessage="1">
          <x14:formula1>
            <xm:f>Лист2!$A$1:$A$26</xm:f>
          </x14:formula1>
          <xm:sqref>O31:O49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48</v>
      </c>
      <c r="D1" t="s">
        <v>70</v>
      </c>
      <c r="G1" t="s">
        <v>73</v>
      </c>
    </row>
    <row r="2" spans="1:7" x14ac:dyDescent="0.25">
      <c r="A2" s="33" t="s">
        <v>49</v>
      </c>
      <c r="D2" s="35">
        <v>20</v>
      </c>
      <c r="G2" s="33" t="s">
        <v>75</v>
      </c>
    </row>
    <row r="3" spans="1:7" x14ac:dyDescent="0.25">
      <c r="A3" s="33" t="s">
        <v>50</v>
      </c>
      <c r="D3" s="35">
        <v>10</v>
      </c>
      <c r="G3" s="33" t="s">
        <v>76</v>
      </c>
    </row>
    <row r="4" spans="1:7" x14ac:dyDescent="0.25">
      <c r="A4" s="33" t="s">
        <v>51</v>
      </c>
      <c r="D4" s="35">
        <v>0</v>
      </c>
      <c r="G4" s="33" t="s">
        <v>77</v>
      </c>
    </row>
    <row r="5" spans="1:7" x14ac:dyDescent="0.25">
      <c r="A5" s="33" t="s">
        <v>52</v>
      </c>
      <c r="D5" s="35" t="s">
        <v>71</v>
      </c>
      <c r="G5" s="33" t="s">
        <v>74</v>
      </c>
    </row>
    <row r="6" spans="1:7" x14ac:dyDescent="0.25">
      <c r="A6" s="33" t="s">
        <v>47</v>
      </c>
      <c r="G6" s="33" t="s">
        <v>78</v>
      </c>
    </row>
    <row r="7" spans="1:7" x14ac:dyDescent="0.25">
      <c r="A7" s="33" t="s">
        <v>53</v>
      </c>
      <c r="G7" s="33" t="s">
        <v>79</v>
      </c>
    </row>
    <row r="8" spans="1:7" x14ac:dyDescent="0.25">
      <c r="A8" s="33" t="s">
        <v>54</v>
      </c>
      <c r="G8" s="33" t="s">
        <v>80</v>
      </c>
    </row>
    <row r="9" spans="1:7" x14ac:dyDescent="0.25">
      <c r="A9" s="33" t="s">
        <v>55</v>
      </c>
      <c r="G9" s="33" t="s">
        <v>81</v>
      </c>
    </row>
    <row r="10" spans="1:7" x14ac:dyDescent="0.25">
      <c r="A10" s="33" t="s">
        <v>56</v>
      </c>
    </row>
    <row r="11" spans="1:7" x14ac:dyDescent="0.25">
      <c r="A11" s="33" t="s">
        <v>57</v>
      </c>
    </row>
    <row r="12" spans="1:7" x14ac:dyDescent="0.25">
      <c r="A12" s="33" t="s">
        <v>57</v>
      </c>
    </row>
    <row r="13" spans="1:7" x14ac:dyDescent="0.25">
      <c r="A13" s="33" t="s">
        <v>58</v>
      </c>
    </row>
    <row r="14" spans="1:7" x14ac:dyDescent="0.25">
      <c r="A14" s="33" t="s">
        <v>59</v>
      </c>
    </row>
    <row r="15" spans="1:7" x14ac:dyDescent="0.25">
      <c r="A15" s="33" t="s">
        <v>60</v>
      </c>
    </row>
    <row r="16" spans="1:7" x14ac:dyDescent="0.25">
      <c r="A16" s="33" t="s">
        <v>61</v>
      </c>
    </row>
    <row r="17" spans="1:1" x14ac:dyDescent="0.25">
      <c r="A17" s="33" t="s">
        <v>62</v>
      </c>
    </row>
    <row r="18" spans="1:1" x14ac:dyDescent="0.25">
      <c r="A18" s="33" t="s">
        <v>63</v>
      </c>
    </row>
    <row r="19" spans="1:1" x14ac:dyDescent="0.25">
      <c r="A19" s="33" t="s">
        <v>64</v>
      </c>
    </row>
    <row r="20" spans="1:1" x14ac:dyDescent="0.25">
      <c r="A20" s="33" t="s">
        <v>65</v>
      </c>
    </row>
    <row r="21" spans="1:1" x14ac:dyDescent="0.25">
      <c r="A21" s="33" t="s">
        <v>66</v>
      </c>
    </row>
    <row r="22" spans="1:1" x14ac:dyDescent="0.25">
      <c r="A22" s="33" t="s">
        <v>67</v>
      </c>
    </row>
    <row r="23" spans="1:1" x14ac:dyDescent="0.25">
      <c r="A23" s="33" t="s">
        <v>68</v>
      </c>
    </row>
    <row r="24" spans="1:1" x14ac:dyDescent="0.25">
      <c r="A24" s="33" t="s">
        <v>69</v>
      </c>
    </row>
    <row r="25" spans="1:1" x14ac:dyDescent="0.25">
      <c r="A25" s="33" t="s">
        <v>46</v>
      </c>
    </row>
    <row r="26" spans="1:1" x14ac:dyDescent="0.25">
      <c r="A26" s="33" t="s">
        <v>95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35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Андреенко Жанна Евгеньевна</cp:lastModifiedBy>
  <dcterms:created xsi:type="dcterms:W3CDTF">2019-10-31T02:36:50Z</dcterms:created>
  <dcterms:modified xsi:type="dcterms:W3CDTF">2025-10-20T07:05:57Z</dcterms:modified>
</cp:coreProperties>
</file>