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9" i="1" l="1"/>
  <c r="V39" i="1" s="1"/>
  <c r="T39" i="1"/>
  <c r="U38" i="1"/>
  <c r="V38" i="1" s="1"/>
  <c r="T38" i="1"/>
  <c r="U37" i="1"/>
  <c r="V37" i="1" s="1"/>
  <c r="T37" i="1"/>
  <c r="V36" i="1"/>
  <c r="U36" i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G40" i="1"/>
  <c r="N40" i="1"/>
  <c r="T40" i="1" l="1"/>
  <c r="U40" i="1"/>
  <c r="V40" i="1" l="1"/>
</calcChain>
</file>

<file path=xl/sharedStrings.xml><?xml version="1.0" encoding="utf-8"?>
<sst xmlns="http://schemas.openxmlformats.org/spreadsheetml/2006/main" count="151" uniqueCount="122">
  <si>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</si>
  <si>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</si>
  <si>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</si>
  <si>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</si>
  <si>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</si>
  <si>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</si>
  <si>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</si>
  <si>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</si>
  <si>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</si>
  <si>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</si>
  <si>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</si>
  <si>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</si>
  <si>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</si>
  <si>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</si>
  <si>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</si>
  <si>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</si>
  <si>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</si>
  <si>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</si>
  <si>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</si>
  <si>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</si>
  <si>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</si>
  <si>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</si>
  <si>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</si>
  <si>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</si>
  <si>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</si>
  <si>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</si>
  <si>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</si>
  <si>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</si>
  <si>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</si>
  <si>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</si>
  <si>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</si>
  <si>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</si>
  <si>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</si>
  <si>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</si>
  <si>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</si>
  <si>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</si>
  <si>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</si>
  <si>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</si>
  <si>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</si>
  <si>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</si>
  <si>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</si>
  <si>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</si>
  <si>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</si>
  <si>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</si>
  <si>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</si>
  <si>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</si>
  <si>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</si>
  <si>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</si>
  <si>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</si>
  <si>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</si>
  <si>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</si>
  <si>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</si>
  <si>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</si>
  <si>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</si>
  <si>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</si>
  <si>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</si>
  <si>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</si>
  <si>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</si>
  <si>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</si>
  <si>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</si>
  <si>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</si>
  <si>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</si>
  <si>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</si>
  <si>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</si>
  <si>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</si>
  <si>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</si>
  <si>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</si>
  <si>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</si>
  <si>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</si>
  <si>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</si>
  <si>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</si>
  <si>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</si>
  <si>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</si>
  <si>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</si>
  <si>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</si>
  <si>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</si>
  <si>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</si>
  <si>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</si>
  <si>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</si>
  <si>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</si>
  <si>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</si>
  <si>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</si>
  <si>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</si>
  <si>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</si>
  <si>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</si>
  <si>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</si>
  <si>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</si>
  <si>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</si>
  <si>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</si>
  <si>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</si>
  <si>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</si>
  <si>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</si>
  <si>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</si>
  <si>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</si>
  <si>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</si>
  <si>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</si>
  <si>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</si>
  <si>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</si>
  <si>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</si>
  <si>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</si>
  <si>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2025 году материально-производственных ресурсов для нужд Яйского НПЗ</t>
  </si>
  <si>
    <t xml:space="preserve"> </t>
  </si>
  <si>
    <t>20.11.2025</t>
  </si>
  <si>
    <t>0000-004401</t>
  </si>
  <si>
    <t>Лот делимый.</t>
  </si>
  <si>
    <t>`000009269</t>
  </si>
  <si>
    <t>Шприцы (SGE) на 0,5 мкл для автосемплеров P/N 000478 0.5BR-PE/0.63 500nL</t>
  </si>
  <si>
    <t>`000028801</t>
  </si>
  <si>
    <t>Иглы для шприцев SGE- Chromatec-04-ЮО мкл (отверстие сбоку)</t>
  </si>
  <si>
    <t>`000035401</t>
  </si>
  <si>
    <t>Шприц 100 мкл (Archie) PRT400100</t>
  </si>
  <si>
    <t>`000035402</t>
  </si>
  <si>
    <t>Шприц Гамильтон 100 мкл, без иглы 1710 RN</t>
  </si>
  <si>
    <t>Model 1710 RN SYR сменная игла. ГОСПОВЕРКА ОБЯЗАТЕЛЬНА</t>
  </si>
  <si>
    <t>`000035434</t>
  </si>
  <si>
    <t>Микрошприц для ввода жидких проб SGE-Chromatec-02-10 мкл V=1...10 мкл с поверкой (2 шт)</t>
  </si>
  <si>
    <t>ГОСПОВЕРКА ОБЯЗАТЕЛЬНА. Ед. изм. - в штуках</t>
  </si>
  <si>
    <t>`000038193</t>
  </si>
  <si>
    <t>Микрошприц для ввода жидких проб SGE-Chromatec-06-1000 мкл V=1...1000 мкл с поверкой (2 шт)</t>
  </si>
  <si>
    <t>`000038194</t>
  </si>
  <si>
    <t>Шприц Гамильтон 50 мкл, без иглы 1705 RN</t>
  </si>
  <si>
    <t>Model 1705 RN SYR сменная игла. ГОСПОВЕРКА ОБЯЗАТЕЛЬНА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</si>
</sst>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45" x14ac:dyDescent="0.25">
      <c r="B31" s="21">
        <v>1</v>
      </c>
      <c r="C31" s="22" t="s">
        <v>105</v>
      </c>
      <c r="D31" s="45" t="s">
        <v>106</v>
      </c>
      <c r="E31" s="45"/>
      <c r="F31" s="21" t="s">
        <v>46</v>
      </c>
      <c r="G31" s="21">
        <v>3</v>
      </c>
      <c r="H31" s="4"/>
      <c r="I31" s="4"/>
      <c r="J31" s="4">
        <v>3</v>
      </c>
      <c r="K31" s="4"/>
      <c r="L31" s="106"/>
      <c r="M31" s="106"/>
      <c r="N31" s="106">
        <v>0</v>
      </c>
      <c r="O31" s="107" t="s">
        <v>46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45" x14ac:dyDescent="0.25">
      <c r="B32" s="21">
        <v>2</v>
      </c>
      <c r="C32" s="22" t="s">
        <v>107</v>
      </c>
      <c r="D32" s="45" t="s">
        <v>108</v>
      </c>
      <c r="E32" s="45"/>
      <c r="F32" s="21" t="s">
        <v>46</v>
      </c>
      <c r="G32" s="21">
        <v>2</v>
      </c>
      <c r="H32" s="4"/>
      <c r="I32" s="4"/>
      <c r="J32" s="4"/>
      <c r="K32" s="4">
        <v>2</v>
      </c>
      <c r="L32" s="106"/>
      <c r="M32" s="106"/>
      <c r="N32" s="106"/>
      <c r="O32" s="107" t="s">
        <v>46</v>
      </c>
      <c r="P32" s="107">
        <v>1</v>
      </c>
      <c r="Q32" s="106"/>
      <c r="R32" s="108"/>
      <c r="S32" s="109">
        <v>20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30" x14ac:dyDescent="0.25">
      <c r="B33" s="21">
        <v>3</v>
      </c>
      <c r="C33" s="22" t="s">
        <v>109</v>
      </c>
      <c r="D33" s="45" t="s">
        <v>110</v>
      </c>
      <c r="E33" s="45"/>
      <c r="F33" s="21" t="s">
        <v>46</v>
      </c>
      <c r="G33" s="21">
        <v>4</v>
      </c>
      <c r="H33" s="4"/>
      <c r="I33" s="4">
        <v>2</v>
      </c>
      <c r="J33" s="4">
        <v>2</v>
      </c>
      <c r="K33" s="4"/>
      <c r="L33" s="106"/>
      <c r="M33" s="106"/>
      <c r="N33" s="106"/>
      <c r="O33" s="107" t="s">
        <v>46</v>
      </c>
      <c r="P33" s="107">
        <v>1</v>
      </c>
      <c r="Q33" s="106"/>
      <c r="R33" s="108"/>
      <c r="S33" s="109">
        <v>20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30" x14ac:dyDescent="0.25">
      <c r="B34" s="21">
        <v>4</v>
      </c>
      <c r="C34" s="22" t="s">
        <v>111</v>
      </c>
      <c r="D34" s="45" t="s">
        <v>112</v>
      </c>
      <c r="E34" s="45"/>
      <c r="F34" s="21" t="s">
        <v>46</v>
      </c>
      <c r="G34" s="21">
        <v>1</v>
      </c>
      <c r="H34" s="4"/>
      <c r="I34" s="4"/>
      <c r="J34" s="4">
        <v>1</v>
      </c>
      <c r="K34" s="4"/>
      <c r="L34" s="106"/>
      <c r="M34" s="106"/>
      <c r="N34" s="106"/>
      <c r="O34" s="107" t="s">
        <v>46</v>
      </c>
      <c r="P34" s="107">
        <v>1</v>
      </c>
      <c r="Q34" s="106"/>
      <c r="R34" s="108"/>
      <c r="S34" s="109">
        <v>20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ht="30" x14ac:dyDescent="0.25">
      <c r="B35" s="21">
        <v>5</v>
      </c>
      <c r="C35" s="22" t="s">
        <v>111</v>
      </c>
      <c r="D35" s="45" t="s">
        <v>112</v>
      </c>
      <c r="E35" s="45" t="s">
        <v>113</v>
      </c>
      <c r="F35" s="21" t="s">
        <v>46</v>
      </c>
      <c r="G35" s="21">
        <v>7</v>
      </c>
      <c r="H35" s="4"/>
      <c r="I35" s="4"/>
      <c r="J35" s="4">
        <v>7</v>
      </c>
      <c r="K35" s="4"/>
      <c r="L35" s="106"/>
      <c r="M35" s="106"/>
      <c r="N35" s="106"/>
      <c r="O35" s="107" t="s">
        <v>46</v>
      </c>
      <c r="P35" s="107">
        <v>1</v>
      </c>
      <c r="Q35" s="106"/>
      <c r="R35" s="108"/>
      <c r="S35" s="109">
        <v>20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ht="60" x14ac:dyDescent="0.25">
      <c r="B36" s="21">
        <v>6</v>
      </c>
      <c r="C36" s="22" t="s">
        <v>114</v>
      </c>
      <c r="D36" s="45" t="s">
        <v>115</v>
      </c>
      <c r="E36" s="45" t="s">
        <v>116</v>
      </c>
      <c r="F36" s="21" t="s">
        <v>66</v>
      </c>
      <c r="G36" s="21">
        <v>1</v>
      </c>
      <c r="H36" s="4"/>
      <c r="I36" s="4">
        <v>1</v>
      </c>
      <c r="J36" s="4"/>
      <c r="K36" s="4"/>
      <c r="L36" s="106"/>
      <c r="M36" s="106"/>
      <c r="N36" s="106"/>
      <c r="O36" s="107" t="s">
        <v>66</v>
      </c>
      <c r="P36" s="107">
        <v>1</v>
      </c>
      <c r="Q36" s="106"/>
      <c r="R36" s="108"/>
      <c r="S36" s="109">
        <v>20</v>
      </c>
      <c r="T36" s="32">
        <f>(N36*R36)</f>
        <v>0</v>
      </c>
      <c r="U36" s="32">
        <f>IF(S36="Без НДС","Без НДС",S36/100*T36)</f>
        <v>0</v>
      </c>
      <c r="V36" s="32">
        <f>IF(S36="Без НДС",T36,U36+T36)</f>
        <v>0</v>
      </c>
    </row>
    <row r="37" spans="2:22" ht="60" x14ac:dyDescent="0.25">
      <c r="B37" s="21">
        <v>7</v>
      </c>
      <c r="C37" s="22" t="s">
        <v>117</v>
      </c>
      <c r="D37" s="45" t="s">
        <v>118</v>
      </c>
      <c r="E37" s="45" t="s">
        <v>116</v>
      </c>
      <c r="F37" s="21" t="s">
        <v>46</v>
      </c>
      <c r="G37" s="21">
        <v>1</v>
      </c>
      <c r="H37" s="4"/>
      <c r="I37" s="4">
        <v>1</v>
      </c>
      <c r="J37" s="4"/>
      <c r="K37" s="4"/>
      <c r="L37" s="106"/>
      <c r="M37" s="106"/>
      <c r="N37" s="106"/>
      <c r="O37" s="107" t="s">
        <v>46</v>
      </c>
      <c r="P37" s="107">
        <v>1</v>
      </c>
      <c r="Q37" s="106"/>
      <c r="R37" s="108"/>
      <c r="S37" s="109">
        <v>20</v>
      </c>
      <c r="T37" s="32">
        <f>(N37*R37)</f>
        <v>0</v>
      </c>
      <c r="U37" s="32">
        <f>IF(S37="Без НДС","Без НДС",S37/100*T37)</f>
        <v>0</v>
      </c>
      <c r="V37" s="32">
        <f>IF(S37="Без НДС",T37,U37+T37)</f>
        <v>0</v>
      </c>
    </row>
    <row r="38" spans="2:22" ht="30" x14ac:dyDescent="0.25">
      <c r="B38" s="21">
        <v>8</v>
      </c>
      <c r="C38" s="22" t="s">
        <v>119</v>
      </c>
      <c r="D38" s="45" t="s">
        <v>120</v>
      </c>
      <c r="E38" s="45"/>
      <c r="F38" s="21" t="s">
        <v>46</v>
      </c>
      <c r="G38" s="21">
        <v>1</v>
      </c>
      <c r="H38" s="4"/>
      <c r="I38" s="4"/>
      <c r="J38" s="4">
        <v>1</v>
      </c>
      <c r="K38" s="4"/>
      <c r="L38" s="106"/>
      <c r="M38" s="106"/>
      <c r="N38" s="106"/>
      <c r="O38" s="107" t="s">
        <v>46</v>
      </c>
      <c r="P38" s="107">
        <v>1</v>
      </c>
      <c r="Q38" s="106"/>
      <c r="R38" s="108"/>
      <c r="S38" s="109">
        <v>20</v>
      </c>
      <c r="T38" s="32">
        <f>(N38*R38)</f>
        <v>0</v>
      </c>
      <c r="U38" s="32">
        <f>IF(S38="Без НДС","Без НДС",S38/100*T38)</f>
        <v>0</v>
      </c>
      <c r="V38" s="32">
        <f>IF(S38="Без НДС",T38,U38+T38)</f>
        <v>0</v>
      </c>
    </row>
    <row r="39" spans="2:22" ht="30" x14ac:dyDescent="0.25">
      <c r="B39" s="21">
        <v>9</v>
      </c>
      <c r="C39" s="22" t="s">
        <v>119</v>
      </c>
      <c r="D39" s="45" t="s">
        <v>120</v>
      </c>
      <c r="E39" s="45" t="s">
        <v>121</v>
      </c>
      <c r="F39" s="21" t="s">
        <v>46</v>
      </c>
      <c r="G39" s="21">
        <v>1</v>
      </c>
      <c r="H39" s="4"/>
      <c r="I39" s="4">
        <v>1</v>
      </c>
      <c r="J39" s="4"/>
      <c r="K39" s="4"/>
      <c r="L39" s="106"/>
      <c r="M39" s="106"/>
      <c r="N39" s="106"/>
      <c r="O39" s="107" t="s">
        <v>46</v>
      </c>
      <c r="P39" s="107">
        <v>1</v>
      </c>
      <c r="Q39" s="106"/>
      <c r="R39" s="108"/>
      <c r="S39" s="109">
        <v>20</v>
      </c>
      <c r="T39" s="32">
        <f>(N39*R39)</f>
        <v>0</v>
      </c>
      <c r="U39" s="32">
        <f>IF(S39="Без НДС","Без НДС",S39/100*T39)</f>
        <v>0</v>
      </c>
      <c r="V39" s="32">
        <f>IF(S39="Без НДС",T39,U39+T39)</f>
        <v>0</v>
      </c>
    </row>
    <row r="40" spans="2:22" x14ac:dyDescent="0.25">
      <c r="B40" s="30" t="s">
        <v>33</v>
      </c>
      <c r="C40" s="30"/>
      <c r="D40" s="30"/>
      <c r="E40" s="30"/>
      <c r="F40" s="30"/>
      <c r="G40" s="30">
        <f>SUM(G31:G39)</f>
        <v>21</v>
      </c>
      <c r="H40" s="30"/>
      <c r="I40" s="30"/>
      <c r="J40" s="30"/>
      <c r="K40" s="30"/>
      <c r="L40" s="30"/>
      <c r="M40" s="30"/>
      <c r="N40" s="30">
        <f>SUM(N31:N39)</f>
        <v>0</v>
      </c>
      <c r="O40" s="30"/>
      <c r="P40" s="30"/>
      <c r="Q40" s="30"/>
      <c r="R40" s="31"/>
      <c r="S40" s="31"/>
      <c r="T40" s="31">
        <f>SUM(T31:T39)</f>
        <v>0</v>
      </c>
      <c r="U40" s="31">
        <f>SUM(U31:U39)</f>
        <v>0</v>
      </c>
      <c r="V40" s="31">
        <f>SUM(V31:V39)</f>
        <v>0</v>
      </c>
    </row>
    <row r="42" spans="2:22" x14ac:dyDescent="0.25">
      <c r="C42" s="47"/>
      <c r="D42" s="47"/>
      <c r="E42" s="47"/>
      <c r="F42" s="47"/>
      <c r="H42" s="43"/>
      <c r="L42" s="47"/>
      <c r="M42" s="47"/>
      <c r="N42" s="47"/>
      <c r="O42" s="47"/>
      <c r="P42" s="47"/>
      <c r="Q42" s="47"/>
    </row>
    <row r="43" spans="2:22" x14ac:dyDescent="0.25">
      <c r="C43" s="46" t="s">
        <v>28</v>
      </c>
      <c r="D43" s="46"/>
      <c r="E43" s="46"/>
      <c r="F43" s="46"/>
      <c r="H43" s="2" t="s">
        <v>29</v>
      </c>
      <c r="L43" s="46" t="s">
        <v>30</v>
      </c>
      <c r="M43" s="46"/>
      <c r="N43" s="46"/>
      <c r="O43" s="46"/>
      <c r="P43" s="46"/>
      <c r="Q43" s="46"/>
    </row>
    <row r="45" spans="2:22" x14ac:dyDescent="0.25">
      <c r="C45" s="24" t="s">
        <v>31</v>
      </c>
    </row>
    <row r="46" spans="2:22" x14ac:dyDescent="0.25">
      <c r="C46" s="24" t="s">
        <v>32</v>
      </c>
    </row>
  </sheetData>
  <sheetProtection algorithmName="SHA-512" hashValue="Yr2vz9zytW9bgdc89RdS0KMX9J9aQoilbwJillT2gOgIJfG3FKmrVH9rdva13/A9yL0gAcO6qKVyNB850akLgA==" saltValue="Ixkgx3oBpUxL4w9/JXLE3w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43:F43"/>
    <mergeCell ref="L42:Q42"/>
    <mergeCell ref="L43:Q43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42:F4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S31:S39</xm:sqref>
        </x14:dataValidation>
        <x14:dataValidation type="list" allowBlank="1" showInputMessage="1" showErrorMessage="1">
          <x14:formula1>
            <xm:f>Лист2!$A$1:$A$26</xm:f>
          </x14:formula1>
          <xm:sqref>O31:O39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Андреенко Жанна Евгеньевна</cp:lastModifiedBy>
  <dcterms:created xsi:type="dcterms:W3CDTF">2019-10-31T02:36:50Z</dcterms:created>
  <dcterms:modified xsi:type="dcterms:W3CDTF">2025-11-27T03:33:17Z</dcterms:modified>
</cp:coreProperties>
</file>