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" i="1" l="1"/>
  <c r="V55" i="1" s="1"/>
  <c r="T55" i="1"/>
  <c r="U54" i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U48" i="1"/>
  <c r="V48" i="1" s="1"/>
  <c r="T48" i="1"/>
  <c r="U47" i="1"/>
  <c r="V47" i="1" s="1"/>
  <c r="T47" i="1"/>
  <c r="U46" i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56" i="1"/>
  <c r="N56" i="1"/>
  <c r="T56" i="1" l="1"/>
  <c r="U56" i="1"/>
  <c r="V56" i="1" l="1"/>
</calcChain>
</file>

<file path=xl/sharedStrings.xml><?xml version="1.0" encoding="utf-8"?>
<sst xmlns="http://schemas.openxmlformats.org/spreadsheetml/2006/main" count="211" uniqueCount="155">
  <si>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</si>
  <si>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</si>
  <si>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</si>
  <si>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</si>
  <si>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</si>
  <si>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</si>
  <si>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</si>
  <si>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</si>
  <si>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</si>
  <si>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</si>
  <si>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</si>
  <si>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</si>
  <si>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</si>
  <si>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</si>
  <si>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</si>
  <si>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</si>
  <si>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</si>
  <si>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</si>
  <si>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</si>
  <si>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</si>
  <si>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</si>
  <si>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</si>
  <si>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</si>
  <si>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</si>
  <si>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</si>
  <si>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</si>
  <si>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</si>
  <si>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</si>
  <si>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</si>
  <si>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</si>
  <si>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</si>
  <si>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</si>
  <si>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</si>
  <si>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</si>
  <si>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</si>
  <si>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</si>
  <si>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</si>
  <si>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</si>
  <si>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</si>
  <si>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</si>
  <si>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</si>
  <si>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</si>
  <si>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</si>
  <si>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</si>
  <si>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</si>
  <si>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</si>
  <si>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</si>
  <si>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</si>
  <si>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</si>
  <si>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</si>
  <si>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</si>
  <si>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</si>
  <si>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</si>
  <si>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</si>
  <si>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</si>
  <si>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</si>
  <si>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</si>
  <si>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</si>
  <si>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</si>
  <si>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</si>
  <si>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</si>
  <si>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</si>
  <si>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</si>
  <si>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</si>
  <si>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</si>
  <si>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</si>
  <si>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</si>
  <si>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</si>
  <si>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</si>
  <si>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</si>
  <si>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</si>
  <si>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</si>
  <si>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</si>
  <si>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</si>
  <si>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</si>
  <si>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</si>
  <si>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</si>
  <si>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</si>
  <si>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</si>
  <si>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</si>
  <si>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</si>
  <si>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</si>
  <si>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</si>
  <si>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</si>
  <si>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</si>
  <si>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</si>
  <si>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</si>
  <si>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</si>
  <si>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</si>
  <si>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</si>
  <si>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</si>
  <si>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</si>
  <si>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</si>
  <si>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</si>
  <si>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</si>
  <si>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</si>
  <si>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</si>
  <si>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</si>
  <si>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</si>
  <si>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</si>
  <si>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 году материально-производственных ресурсов для нужд Яйского НПЗ</t>
  </si>
  <si>
    <t xml:space="preserve"> </t>
  </si>
  <si>
    <t>17.01.2025</t>
  </si>
  <si>
    <t>0000-003843</t>
  </si>
  <si>
    <t>Лот делимый.</t>
  </si>
  <si>
    <t>`000012436</t>
  </si>
  <si>
    <t>60УТТ5 20.00-02 Комплект ЗИП к торцевым уплотнениям</t>
  </si>
  <si>
    <t>`000012439</t>
  </si>
  <si>
    <t>60УТТ5 20.00 Комплект ЗИП к торцевым уплотнениям</t>
  </si>
  <si>
    <t>`000012442</t>
  </si>
  <si>
    <t>70УТТХ1 20.00-02 Комплект ЗИП к торцевым уплотнениям</t>
  </si>
  <si>
    <t>`000012448</t>
  </si>
  <si>
    <t>76УТТ3 20.00 Комплект ЗИП к торцевым уплотнениям</t>
  </si>
  <si>
    <t>`000012449</t>
  </si>
  <si>
    <t>47УТТ 20.00 Комплект ЗИП к торцевым уплотнениям</t>
  </si>
  <si>
    <t>`000021745</t>
  </si>
  <si>
    <t>Торцевое уплотнение 80 УТ 00.00 (НПЦ АНОД)</t>
  </si>
  <si>
    <t>`000021747</t>
  </si>
  <si>
    <t>Торцевое уплотнение 80 УТТ23.00.00-01 (НПЦ АНОД)</t>
  </si>
  <si>
    <t>`000037624</t>
  </si>
  <si>
    <t>ЗИП к торцевому уплотнению 47 УТТ 00.00.</t>
  </si>
  <si>
    <t>`000037625</t>
  </si>
  <si>
    <t>ЗИП к торцевому уплотнению 55 УТД 7 00.00.</t>
  </si>
  <si>
    <t>`000037659</t>
  </si>
  <si>
    <t>Комплект ЗИП уплотнения торцевого 34 УТТ1 00.00</t>
  </si>
  <si>
    <t>`000037706</t>
  </si>
  <si>
    <t>Торцевое уплотнение 47УТТ 00.00</t>
  </si>
  <si>
    <t>`000037710</t>
  </si>
  <si>
    <t>Торцевое уплотнение 76 УТД 00.00 с ЗИП</t>
  </si>
  <si>
    <t>`000037735</t>
  </si>
  <si>
    <t>Уплотнение торцевое 60 УТТ23 00.00 (НПЦ АНОД)</t>
  </si>
  <si>
    <t>`000037736</t>
  </si>
  <si>
    <t>Уплотнение торцевое 60 УТХ5 00.00 (НПЦ АНОД)</t>
  </si>
  <si>
    <t>`000037737</t>
  </si>
  <si>
    <t>Торцевое уплотнение 60 УТ 00.00 (НПЦ АНОД)</t>
  </si>
  <si>
    <t>`000037738</t>
  </si>
  <si>
    <t>Уплотнение торцевое 70 УТТ23 00.00 (НПЦ АНОД)</t>
  </si>
  <si>
    <t>`000037739</t>
  </si>
  <si>
    <t>Уплотнение торцевое 70 УТТХ5 00.00-02 (НПЦ АНОД)</t>
  </si>
  <si>
    <t>`000037740</t>
  </si>
  <si>
    <t>Уплотнение торцевое 80 УТТХ5 00.00-02 (НПЦ АНОД)</t>
  </si>
  <si>
    <t>`000037741</t>
  </si>
  <si>
    <t>Уплотнение торцевое 80 УТТХ5 00.00-03 (НПЦ АНОД)</t>
  </si>
  <si>
    <t>`000037743</t>
  </si>
  <si>
    <t>Торцевое уплотнение 53 УТТ1 00.00 (НПЦ АНОД)</t>
  </si>
  <si>
    <t>`000037744</t>
  </si>
  <si>
    <t>Торцевое уплотнение 80 УТТ23 00.00 (НПЦ АНОД)</t>
  </si>
  <si>
    <t>`000037758</t>
  </si>
  <si>
    <t>Уплотнение торцевое 100 УТТ4 00.00 (НПЦ АНОД)</t>
  </si>
  <si>
    <t>`000037759</t>
  </si>
  <si>
    <t>Уплотнение торцевое 100 УТТ4 00.00-01 (НПЦ АНОД)</t>
  </si>
  <si>
    <t>`000037762</t>
  </si>
  <si>
    <t>Уплотнение торцевое 60 УТТ23 00.00-02 (НПЦ АНОД)</t>
  </si>
  <si>
    <t>`000037763</t>
  </si>
  <si>
    <t>Уплотнение торцевое 60 УТТ23 00.00-04 (НПЦ АНОД)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</si>
</sst>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1</v>
      </c>
      <c r="H31" s="4"/>
      <c r="I31" s="4">
        <v>1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30" x14ac:dyDescent="0.25">
      <c r="B32" s="21">
        <v>2</v>
      </c>
      <c r="C32" s="22" t="s">
        <v>107</v>
      </c>
      <c r="D32" s="45" t="s">
        <v>108</v>
      </c>
      <c r="E32" s="45"/>
      <c r="F32" s="21" t="s">
        <v>46</v>
      </c>
      <c r="G32" s="21">
        <v>2</v>
      </c>
      <c r="H32" s="4">
        <v>2</v>
      </c>
      <c r="I32" s="4"/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30" x14ac:dyDescent="0.25">
      <c r="B33" s="21">
        <v>3</v>
      </c>
      <c r="C33" s="22" t="s">
        <v>109</v>
      </c>
      <c r="D33" s="45" t="s">
        <v>110</v>
      </c>
      <c r="E33" s="45"/>
      <c r="F33" s="21" t="s">
        <v>46</v>
      </c>
      <c r="G33" s="21">
        <v>1</v>
      </c>
      <c r="H33" s="4"/>
      <c r="I33" s="4"/>
      <c r="J33" s="4"/>
      <c r="K33" s="4">
        <v>1</v>
      </c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30" x14ac:dyDescent="0.25">
      <c r="B34" s="21">
        <v>4</v>
      </c>
      <c r="C34" s="22" t="s">
        <v>111</v>
      </c>
      <c r="D34" s="45" t="s">
        <v>112</v>
      </c>
      <c r="E34" s="45"/>
      <c r="F34" s="21" t="s">
        <v>46</v>
      </c>
      <c r="G34" s="21">
        <v>1</v>
      </c>
      <c r="H34" s="4"/>
      <c r="I34" s="4"/>
      <c r="J34" s="4"/>
      <c r="K34" s="4">
        <v>1</v>
      </c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30" x14ac:dyDescent="0.25">
      <c r="B35" s="21">
        <v>5</v>
      </c>
      <c r="C35" s="22" t="s">
        <v>113</v>
      </c>
      <c r="D35" s="45" t="s">
        <v>114</v>
      </c>
      <c r="E35" s="45"/>
      <c r="F35" s="21" t="s">
        <v>46</v>
      </c>
      <c r="G35" s="21">
        <v>1</v>
      </c>
      <c r="H35" s="4"/>
      <c r="I35" s="4">
        <v>1</v>
      </c>
      <c r="J35" s="4"/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30" x14ac:dyDescent="0.25">
      <c r="B36" s="21">
        <v>6</v>
      </c>
      <c r="C36" s="22" t="s">
        <v>115</v>
      </c>
      <c r="D36" s="45" t="s">
        <v>116</v>
      </c>
      <c r="E36" s="45"/>
      <c r="F36" s="21" t="s">
        <v>46</v>
      </c>
      <c r="G36" s="21">
        <v>1</v>
      </c>
      <c r="H36" s="4">
        <v>1</v>
      </c>
      <c r="I36" s="4"/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30" x14ac:dyDescent="0.25">
      <c r="B37" s="21">
        <v>7</v>
      </c>
      <c r="C37" s="22" t="s">
        <v>117</v>
      </c>
      <c r="D37" s="45" t="s">
        <v>118</v>
      </c>
      <c r="E37" s="45"/>
      <c r="F37" s="21" t="s">
        <v>46</v>
      </c>
      <c r="G37" s="21">
        <v>1</v>
      </c>
      <c r="H37" s="4">
        <v>1</v>
      </c>
      <c r="I37" s="4"/>
      <c r="J37" s="4"/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30" x14ac:dyDescent="0.25">
      <c r="B38" s="21">
        <v>8</v>
      </c>
      <c r="C38" s="22" t="s">
        <v>119</v>
      </c>
      <c r="D38" s="45" t="s">
        <v>120</v>
      </c>
      <c r="E38" s="45"/>
      <c r="F38" s="21" t="s">
        <v>46</v>
      </c>
      <c r="G38" s="21">
        <v>1</v>
      </c>
      <c r="H38" s="4"/>
      <c r="I38" s="4"/>
      <c r="J38" s="4"/>
      <c r="K38" s="4">
        <v>1</v>
      </c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30" x14ac:dyDescent="0.25">
      <c r="B39" s="21">
        <v>9</v>
      </c>
      <c r="C39" s="22" t="s">
        <v>121</v>
      </c>
      <c r="D39" s="45" t="s">
        <v>122</v>
      </c>
      <c r="E39" s="45"/>
      <c r="F39" s="21" t="s">
        <v>46</v>
      </c>
      <c r="G39" s="21">
        <v>1</v>
      </c>
      <c r="H39" s="4"/>
      <c r="I39" s="4"/>
      <c r="J39" s="4"/>
      <c r="K39" s="4">
        <v>1</v>
      </c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30" x14ac:dyDescent="0.25">
      <c r="B40" s="21">
        <v>10</v>
      </c>
      <c r="C40" s="22" t="s">
        <v>123</v>
      </c>
      <c r="D40" s="45" t="s">
        <v>124</v>
      </c>
      <c r="E40" s="45"/>
      <c r="F40" s="21" t="s">
        <v>46</v>
      </c>
      <c r="G40" s="21">
        <v>1</v>
      </c>
      <c r="H40" s="4">
        <v>1</v>
      </c>
      <c r="I40" s="4"/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30" x14ac:dyDescent="0.25">
      <c r="B41" s="21">
        <v>11</v>
      </c>
      <c r="C41" s="22" t="s">
        <v>125</v>
      </c>
      <c r="D41" s="45" t="s">
        <v>126</v>
      </c>
      <c r="E41" s="45"/>
      <c r="F41" s="21" t="s">
        <v>46</v>
      </c>
      <c r="G41" s="21">
        <v>1</v>
      </c>
      <c r="H41" s="4">
        <v>1</v>
      </c>
      <c r="I41" s="4"/>
      <c r="J41" s="4"/>
      <c r="K41" s="4"/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ht="30" x14ac:dyDescent="0.25">
      <c r="B42" s="21">
        <v>12</v>
      </c>
      <c r="C42" s="22" t="s">
        <v>127</v>
      </c>
      <c r="D42" s="45" t="s">
        <v>128</v>
      </c>
      <c r="E42" s="45"/>
      <c r="F42" s="21" t="s">
        <v>46</v>
      </c>
      <c r="G42" s="21">
        <v>1</v>
      </c>
      <c r="H42" s="4">
        <v>1</v>
      </c>
      <c r="I42" s="4"/>
      <c r="J42" s="4"/>
      <c r="K42" s="4"/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30" x14ac:dyDescent="0.25">
      <c r="B43" s="21">
        <v>13</v>
      </c>
      <c r="C43" s="22" t="s">
        <v>129</v>
      </c>
      <c r="D43" s="45" t="s">
        <v>130</v>
      </c>
      <c r="E43" s="45"/>
      <c r="F43" s="21" t="s">
        <v>46</v>
      </c>
      <c r="G43" s="21">
        <v>3</v>
      </c>
      <c r="H43" s="4">
        <v>3</v>
      </c>
      <c r="I43" s="4"/>
      <c r="J43" s="4"/>
      <c r="K43" s="4"/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ht="30" x14ac:dyDescent="0.25">
      <c r="B44" s="21">
        <v>14</v>
      </c>
      <c r="C44" s="22" t="s">
        <v>131</v>
      </c>
      <c r="D44" s="45" t="s">
        <v>132</v>
      </c>
      <c r="E44" s="45"/>
      <c r="F44" s="21" t="s">
        <v>46</v>
      </c>
      <c r="G44" s="21">
        <v>2</v>
      </c>
      <c r="H44" s="4">
        <v>2</v>
      </c>
      <c r="I44" s="4"/>
      <c r="J44" s="4"/>
      <c r="K44" s="4"/>
      <c r="L44" s="106"/>
      <c r="M44" s="106"/>
      <c r="N44" s="106"/>
      <c r="O44" s="107" t="s">
        <v>46</v>
      </c>
      <c r="P44" s="107">
        <v>1</v>
      </c>
      <c r="Q44" s="106"/>
      <c r="R44" s="108"/>
      <c r="S44" s="109">
        <v>20</v>
      </c>
      <c r="T44" s="32">
        <f>(N44*R44)</f>
        <v>0</v>
      </c>
      <c r="U44" s="32">
        <f>IF(S44="Без НДС","Без НДС",S44/100*T44)</f>
        <v>0</v>
      </c>
      <c r="V44" s="32">
        <f>IF(S44="Без НДС",T44,U44+T44)</f>
        <v>0</v>
      </c>
    </row>
    <row r="45" spans="2:22" ht="30" x14ac:dyDescent="0.25">
      <c r="B45" s="21">
        <v>15</v>
      </c>
      <c r="C45" s="22" t="s">
        <v>133</v>
      </c>
      <c r="D45" s="45" t="s">
        <v>134</v>
      </c>
      <c r="E45" s="45"/>
      <c r="F45" s="21" t="s">
        <v>46</v>
      </c>
      <c r="G45" s="21">
        <v>1</v>
      </c>
      <c r="H45" s="4">
        <v>1</v>
      </c>
      <c r="I45" s="4"/>
      <c r="J45" s="4"/>
      <c r="K45" s="4"/>
      <c r="L45" s="106"/>
      <c r="M45" s="106"/>
      <c r="N45" s="106"/>
      <c r="O45" s="107" t="s">
        <v>46</v>
      </c>
      <c r="P45" s="107">
        <v>1</v>
      </c>
      <c r="Q45" s="106"/>
      <c r="R45" s="108"/>
      <c r="S45" s="109">
        <v>20</v>
      </c>
      <c r="T45" s="32">
        <f>(N45*R45)</f>
        <v>0</v>
      </c>
      <c r="U45" s="32">
        <f>IF(S45="Без НДС","Без НДС",S45/100*T45)</f>
        <v>0</v>
      </c>
      <c r="V45" s="32">
        <f>IF(S45="Без НДС",T45,U45+T45)</f>
        <v>0</v>
      </c>
    </row>
    <row r="46" spans="2:22" ht="30" x14ac:dyDescent="0.25">
      <c r="B46" s="21">
        <v>16</v>
      </c>
      <c r="C46" s="22" t="s">
        <v>135</v>
      </c>
      <c r="D46" s="45" t="s">
        <v>136</v>
      </c>
      <c r="E46" s="45"/>
      <c r="F46" s="21" t="s">
        <v>46</v>
      </c>
      <c r="G46" s="21">
        <v>4</v>
      </c>
      <c r="H46" s="4">
        <v>4</v>
      </c>
      <c r="I46" s="4"/>
      <c r="J46" s="4"/>
      <c r="K46" s="4"/>
      <c r="L46" s="106"/>
      <c r="M46" s="106"/>
      <c r="N46" s="106"/>
      <c r="O46" s="107" t="s">
        <v>46</v>
      </c>
      <c r="P46" s="107">
        <v>1</v>
      </c>
      <c r="Q46" s="106"/>
      <c r="R46" s="108"/>
      <c r="S46" s="109">
        <v>20</v>
      </c>
      <c r="T46" s="32">
        <f>(N46*R46)</f>
        <v>0</v>
      </c>
      <c r="U46" s="32">
        <f>IF(S46="Без НДС","Без НДС",S46/100*T46)</f>
        <v>0</v>
      </c>
      <c r="V46" s="32">
        <f>IF(S46="Без НДС",T46,U46+T46)</f>
        <v>0</v>
      </c>
    </row>
    <row r="47" spans="2:22" ht="30" x14ac:dyDescent="0.25">
      <c r="B47" s="21">
        <v>17</v>
      </c>
      <c r="C47" s="22" t="s">
        <v>137</v>
      </c>
      <c r="D47" s="45" t="s">
        <v>138</v>
      </c>
      <c r="E47" s="45"/>
      <c r="F47" s="21" t="s">
        <v>46</v>
      </c>
      <c r="G47" s="21">
        <v>2</v>
      </c>
      <c r="H47" s="4">
        <v>2</v>
      </c>
      <c r="I47" s="4"/>
      <c r="J47" s="4"/>
      <c r="K47" s="4"/>
      <c r="L47" s="106"/>
      <c r="M47" s="106"/>
      <c r="N47" s="106"/>
      <c r="O47" s="107" t="s">
        <v>46</v>
      </c>
      <c r="P47" s="107">
        <v>1</v>
      </c>
      <c r="Q47" s="106"/>
      <c r="R47" s="108"/>
      <c r="S47" s="109">
        <v>20</v>
      </c>
      <c r="T47" s="32">
        <f>(N47*R47)</f>
        <v>0</v>
      </c>
      <c r="U47" s="32">
        <f>IF(S47="Без НДС","Без НДС",S47/100*T47)</f>
        <v>0</v>
      </c>
      <c r="V47" s="32">
        <f>IF(S47="Без НДС",T47,U47+T47)</f>
        <v>0</v>
      </c>
    </row>
    <row r="48" spans="2:22" ht="30" x14ac:dyDescent="0.25">
      <c r="B48" s="21">
        <v>18</v>
      </c>
      <c r="C48" s="22" t="s">
        <v>139</v>
      </c>
      <c r="D48" s="45" t="s">
        <v>140</v>
      </c>
      <c r="E48" s="45"/>
      <c r="F48" s="21" t="s">
        <v>46</v>
      </c>
      <c r="G48" s="21">
        <v>3</v>
      </c>
      <c r="H48" s="4">
        <v>3</v>
      </c>
      <c r="I48" s="4"/>
      <c r="J48" s="4"/>
      <c r="K48" s="4"/>
      <c r="L48" s="106"/>
      <c r="M48" s="106"/>
      <c r="N48" s="106"/>
      <c r="O48" s="107" t="s">
        <v>46</v>
      </c>
      <c r="P48" s="107">
        <v>1</v>
      </c>
      <c r="Q48" s="106"/>
      <c r="R48" s="108"/>
      <c r="S48" s="109">
        <v>20</v>
      </c>
      <c r="T48" s="32">
        <f>(N48*R48)</f>
        <v>0</v>
      </c>
      <c r="U48" s="32">
        <f>IF(S48="Без НДС","Без НДС",S48/100*T48)</f>
        <v>0</v>
      </c>
      <c r="V48" s="32">
        <f>IF(S48="Без НДС",T48,U48+T48)</f>
        <v>0</v>
      </c>
    </row>
    <row r="49" spans="2:22" ht="30" x14ac:dyDescent="0.25">
      <c r="B49" s="21">
        <v>19</v>
      </c>
      <c r="C49" s="22" t="s">
        <v>141</v>
      </c>
      <c r="D49" s="45" t="s">
        <v>142</v>
      </c>
      <c r="E49" s="45"/>
      <c r="F49" s="21" t="s">
        <v>46</v>
      </c>
      <c r="G49" s="21">
        <v>3</v>
      </c>
      <c r="H49" s="4">
        <v>3</v>
      </c>
      <c r="I49" s="4"/>
      <c r="J49" s="4"/>
      <c r="K49" s="4"/>
      <c r="L49" s="106"/>
      <c r="M49" s="106"/>
      <c r="N49" s="106"/>
      <c r="O49" s="107" t="s">
        <v>46</v>
      </c>
      <c r="P49" s="107">
        <v>1</v>
      </c>
      <c r="Q49" s="106"/>
      <c r="R49" s="108"/>
      <c r="S49" s="109">
        <v>20</v>
      </c>
      <c r="T49" s="32">
        <f>(N49*R49)</f>
        <v>0</v>
      </c>
      <c r="U49" s="32">
        <f>IF(S49="Без НДС","Без НДС",S49/100*T49)</f>
        <v>0</v>
      </c>
      <c r="V49" s="32">
        <f>IF(S49="Без НДС",T49,U49+T49)</f>
        <v>0</v>
      </c>
    </row>
    <row r="50" spans="2:22" ht="30" x14ac:dyDescent="0.25">
      <c r="B50" s="21">
        <v>20</v>
      </c>
      <c r="C50" s="22" t="s">
        <v>143</v>
      </c>
      <c r="D50" s="45" t="s">
        <v>144</v>
      </c>
      <c r="E50" s="45"/>
      <c r="F50" s="21" t="s">
        <v>46</v>
      </c>
      <c r="G50" s="21">
        <v>1</v>
      </c>
      <c r="H50" s="4">
        <v>1</v>
      </c>
      <c r="I50" s="4"/>
      <c r="J50" s="4"/>
      <c r="K50" s="4"/>
      <c r="L50" s="106"/>
      <c r="M50" s="106"/>
      <c r="N50" s="106"/>
      <c r="O50" s="107" t="s">
        <v>46</v>
      </c>
      <c r="P50" s="107">
        <v>1</v>
      </c>
      <c r="Q50" s="106"/>
      <c r="R50" s="108"/>
      <c r="S50" s="109">
        <v>20</v>
      </c>
      <c r="T50" s="32">
        <f>(N50*R50)</f>
        <v>0</v>
      </c>
      <c r="U50" s="32">
        <f>IF(S50="Без НДС","Без НДС",S50/100*T50)</f>
        <v>0</v>
      </c>
      <c r="V50" s="32">
        <f>IF(S50="Без НДС",T50,U50+T50)</f>
        <v>0</v>
      </c>
    </row>
    <row r="51" spans="2:22" ht="30" x14ac:dyDescent="0.25">
      <c r="B51" s="21">
        <v>21</v>
      </c>
      <c r="C51" s="22" t="s">
        <v>145</v>
      </c>
      <c r="D51" s="45" t="s">
        <v>146</v>
      </c>
      <c r="E51" s="45"/>
      <c r="F51" s="21" t="s">
        <v>46</v>
      </c>
      <c r="G51" s="21">
        <v>2</v>
      </c>
      <c r="H51" s="4">
        <v>2</v>
      </c>
      <c r="I51" s="4"/>
      <c r="J51" s="4"/>
      <c r="K51" s="4"/>
      <c r="L51" s="106"/>
      <c r="M51" s="106"/>
      <c r="N51" s="106"/>
      <c r="O51" s="107" t="s">
        <v>46</v>
      </c>
      <c r="P51" s="107">
        <v>1</v>
      </c>
      <c r="Q51" s="106"/>
      <c r="R51" s="108"/>
      <c r="S51" s="109">
        <v>20</v>
      </c>
      <c r="T51" s="32">
        <f>(N51*R51)</f>
        <v>0</v>
      </c>
      <c r="U51" s="32">
        <f>IF(S51="Без НДС","Без НДС",S51/100*T51)</f>
        <v>0</v>
      </c>
      <c r="V51" s="32">
        <f>IF(S51="Без НДС",T51,U51+T51)</f>
        <v>0</v>
      </c>
    </row>
    <row r="52" spans="2:22" ht="30" x14ac:dyDescent="0.25">
      <c r="B52" s="21">
        <v>22</v>
      </c>
      <c r="C52" s="22" t="s">
        <v>147</v>
      </c>
      <c r="D52" s="45" t="s">
        <v>148</v>
      </c>
      <c r="E52" s="45"/>
      <c r="F52" s="21" t="s">
        <v>46</v>
      </c>
      <c r="G52" s="21">
        <v>2</v>
      </c>
      <c r="H52" s="4">
        <v>2</v>
      </c>
      <c r="I52" s="4"/>
      <c r="J52" s="4"/>
      <c r="K52" s="4"/>
      <c r="L52" s="106"/>
      <c r="M52" s="106"/>
      <c r="N52" s="106"/>
      <c r="O52" s="107" t="s">
        <v>46</v>
      </c>
      <c r="P52" s="107">
        <v>1</v>
      </c>
      <c r="Q52" s="106"/>
      <c r="R52" s="108"/>
      <c r="S52" s="109">
        <v>20</v>
      </c>
      <c r="T52" s="32">
        <f>(N52*R52)</f>
        <v>0</v>
      </c>
      <c r="U52" s="32">
        <f>IF(S52="Без НДС","Без НДС",S52/100*T52)</f>
        <v>0</v>
      </c>
      <c r="V52" s="32">
        <f>IF(S52="Без НДС",T52,U52+T52)</f>
        <v>0</v>
      </c>
    </row>
    <row r="53" spans="2:22" ht="30" x14ac:dyDescent="0.25">
      <c r="B53" s="21">
        <v>23</v>
      </c>
      <c r="C53" s="22" t="s">
        <v>149</v>
      </c>
      <c r="D53" s="45" t="s">
        <v>150</v>
      </c>
      <c r="E53" s="45"/>
      <c r="F53" s="21" t="s">
        <v>46</v>
      </c>
      <c r="G53" s="21">
        <v>2</v>
      </c>
      <c r="H53" s="4">
        <v>2</v>
      </c>
      <c r="I53" s="4"/>
      <c r="J53" s="4"/>
      <c r="K53" s="4"/>
      <c r="L53" s="106"/>
      <c r="M53" s="106"/>
      <c r="N53" s="106"/>
      <c r="O53" s="107" t="s">
        <v>46</v>
      </c>
      <c r="P53" s="107">
        <v>1</v>
      </c>
      <c r="Q53" s="106"/>
      <c r="R53" s="108"/>
      <c r="S53" s="109">
        <v>20</v>
      </c>
      <c r="T53" s="32">
        <f>(N53*R53)</f>
        <v>0</v>
      </c>
      <c r="U53" s="32">
        <f>IF(S53="Без НДС","Без НДС",S53/100*T53)</f>
        <v>0</v>
      </c>
      <c r="V53" s="32">
        <f>IF(S53="Без НДС",T53,U53+T53)</f>
        <v>0</v>
      </c>
    </row>
    <row r="54" spans="2:22" ht="30" x14ac:dyDescent="0.25">
      <c r="B54" s="21">
        <v>24</v>
      </c>
      <c r="C54" s="22" t="s">
        <v>151</v>
      </c>
      <c r="D54" s="45" t="s">
        <v>152</v>
      </c>
      <c r="E54" s="45"/>
      <c r="F54" s="21" t="s">
        <v>46</v>
      </c>
      <c r="G54" s="21">
        <v>4</v>
      </c>
      <c r="H54" s="4">
        <v>4</v>
      </c>
      <c r="I54" s="4"/>
      <c r="J54" s="4"/>
      <c r="K54" s="4"/>
      <c r="L54" s="106"/>
      <c r="M54" s="106"/>
      <c r="N54" s="106"/>
      <c r="O54" s="107" t="s">
        <v>46</v>
      </c>
      <c r="P54" s="107">
        <v>1</v>
      </c>
      <c r="Q54" s="106"/>
      <c r="R54" s="108"/>
      <c r="S54" s="109">
        <v>20</v>
      </c>
      <c r="T54" s="32">
        <f>(N54*R54)</f>
        <v>0</v>
      </c>
      <c r="U54" s="32">
        <f>IF(S54="Без НДС","Без НДС",S54/100*T54)</f>
        <v>0</v>
      </c>
      <c r="V54" s="32">
        <f>IF(S54="Без НДС",T54,U54+T54)</f>
        <v>0</v>
      </c>
    </row>
    <row r="55" spans="2:22" ht="30" x14ac:dyDescent="0.25">
      <c r="B55" s="21">
        <v>25</v>
      </c>
      <c r="C55" s="22" t="s">
        <v>153</v>
      </c>
      <c r="D55" s="45" t="s">
        <v>154</v>
      </c>
      <c r="E55" s="45"/>
      <c r="F55" s="21" t="s">
        <v>46</v>
      </c>
      <c r="G55" s="21">
        <v>2</v>
      </c>
      <c r="H55" s="4">
        <v>2</v>
      </c>
      <c r="I55" s="4"/>
      <c r="J55" s="4"/>
      <c r="K55" s="4"/>
      <c r="L55" s="106"/>
      <c r="M55" s="106"/>
      <c r="N55" s="106"/>
      <c r="O55" s="107" t="s">
        <v>46</v>
      </c>
      <c r="P55" s="107">
        <v>1</v>
      </c>
      <c r="Q55" s="106"/>
      <c r="R55" s="108"/>
      <c r="S55" s="109">
        <v>20</v>
      </c>
      <c r="T55" s="32">
        <f>(N55*R55)</f>
        <v>0</v>
      </c>
      <c r="U55" s="32">
        <f>IF(S55="Без НДС","Без НДС",S55/100*T55)</f>
        <v>0</v>
      </c>
      <c r="V55" s="32">
        <f>IF(S55="Без НДС",T55,U55+T55)</f>
        <v>0</v>
      </c>
    </row>
    <row r="56" spans="2:22" x14ac:dyDescent="0.25">
      <c r="B56" s="30" t="s">
        <v>33</v>
      </c>
      <c r="C56" s="30"/>
      <c r="D56" s="30"/>
      <c r="E56" s="30"/>
      <c r="F56" s="30"/>
      <c r="G56" s="30">
        <f>SUM(G31:G55)</f>
        <v>44</v>
      </c>
      <c r="H56" s="30"/>
      <c r="I56" s="30"/>
      <c r="J56" s="30"/>
      <c r="K56" s="30"/>
      <c r="L56" s="30"/>
      <c r="M56" s="30"/>
      <c r="N56" s="30">
        <f>SUM(N31:N55)</f>
        <v>0</v>
      </c>
      <c r="O56" s="30"/>
      <c r="P56" s="30"/>
      <c r="Q56" s="30"/>
      <c r="R56" s="31"/>
      <c r="S56" s="31"/>
      <c r="T56" s="31">
        <f>SUM(T31:T55)</f>
        <v>0</v>
      </c>
      <c r="U56" s="31">
        <f>SUM(U31:U55)</f>
        <v>0</v>
      </c>
      <c r="V56" s="31">
        <f>SUM(V31:V55)</f>
        <v>0</v>
      </c>
    </row>
    <row r="58" spans="2:22" x14ac:dyDescent="0.25">
      <c r="C58" s="47"/>
      <c r="D58" s="47"/>
      <c r="E58" s="47"/>
      <c r="F58" s="47"/>
      <c r="H58" s="43"/>
      <c r="L58" s="47"/>
      <c r="M58" s="47"/>
      <c r="N58" s="47"/>
      <c r="O58" s="47"/>
      <c r="P58" s="47"/>
      <c r="Q58" s="47"/>
    </row>
    <row r="59" spans="2:22" x14ac:dyDescent="0.25">
      <c r="C59" s="46" t="s">
        <v>28</v>
      </c>
      <c r="D59" s="46"/>
      <c r="E59" s="46"/>
      <c r="F59" s="46"/>
      <c r="H59" s="2" t="s">
        <v>29</v>
      </c>
      <c r="L59" s="46" t="s">
        <v>30</v>
      </c>
      <c r="M59" s="46"/>
      <c r="N59" s="46"/>
      <c r="O59" s="46"/>
      <c r="P59" s="46"/>
      <c r="Q59" s="46"/>
    </row>
    <row r="61" spans="2:22" x14ac:dyDescent="0.25">
      <c r="C61" s="24" t="s">
        <v>31</v>
      </c>
    </row>
    <row r="62" spans="2:22" x14ac:dyDescent="0.25">
      <c r="C62" s="24" t="s">
        <v>32</v>
      </c>
    </row>
  </sheetData>
  <sheetProtection algorithmName="SHA-512" hashValue="n18JarTlJNcz5JeLRbL1wzKDU1pwRpkKbI4KMofuMgHhk3LAIY0mmEKtrE5X1dafcVaUYKdSecFEhbLz/c73GQ==" saltValue="0dpqLIDQMfUwx/oUMXC3KQ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59:F59"/>
    <mergeCell ref="L58:Q58"/>
    <mergeCell ref="L59:Q59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58:F5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S31:S55</xm:sqref>
        </x14:dataValidation>
        <x14:dataValidation type="list" allowBlank="1" showInputMessage="1" showErrorMessage="1">
          <x14:formula1>
            <xm:f>Лист2!$A$1:$A$26</xm:f>
          </x14:formula1>
          <xm:sqref>O31:O55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2025-01-17T05:32:35Z</dcterms:modified>
</cp:coreProperties>
</file>