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NHSFILESERVER\Fileserver\_Дирекции\Дирекция по закупкам\УЗиЗП НХС\__Вайцель Наталья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5" i="1" l="1"/>
  <c r="V35" i="1" s="1"/>
  <c r="T35" i="1"/>
  <c r="U34" i="1"/>
  <c r="V34" i="1" s="1"/>
  <c r="T34" i="1"/>
  <c r="U33" i="1"/>
  <c r="V33" i="1" s="1"/>
  <c r="T33" i="1"/>
  <c r="U32" i="1"/>
  <c r="V32" i="1" s="1"/>
  <c r="T32" i="1"/>
  <c r="U31" i="1"/>
  <c r="V31" i="1" s="1"/>
  <c r="T31" i="1"/>
  <c r="G36" i="1"/>
  <c r="N36" i="1"/>
  <c r="T36" i="1" l="1"/>
  <c r="U36" i="1"/>
  <c r="V36" i="1" l="1"/>
</calcChain>
</file>

<file path=xl/sharedStrings.xml><?xml version="1.0" encoding="utf-8"?>
<sst xmlns="http://schemas.openxmlformats.org/spreadsheetml/2006/main" count="132" uniqueCount="116">
  <si>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</si>
  <si>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</si>
  <si>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</si>
  <si>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</si>
  <si>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</si>
  <si>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</si>
  <si>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</si>
  <si>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</si>
  <si>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</si>
  <si>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</si>
  <si>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</si>
  <si>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</si>
  <si>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</si>
  <si>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</si>
  <si>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</si>
  <si>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</si>
  <si>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</si>
  <si>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</si>
  <si>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</si>
  <si>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</si>
  <si>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</si>
  <si>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</si>
  <si>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</si>
  <si>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</si>
  <si>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</si>
  <si>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</si>
  <si>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</si>
  <si>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</si>
  <si>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</si>
  <si>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</si>
  <si>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</si>
  <si>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</si>
  <si>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</si>
  <si>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</si>
  <si>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</si>
  <si>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</si>
  <si>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</si>
  <si>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</si>
  <si>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</si>
  <si>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</si>
  <si>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</si>
  <si>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</si>
  <si>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</si>
  <si>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</si>
  <si>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</si>
  <si>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</si>
  <si>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</si>
  <si>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</si>
  <si>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</si>
  <si>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</si>
  <si>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</si>
  <si>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</si>
  <si>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</si>
  <si>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</si>
  <si>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</si>
  <si>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</si>
  <si>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</si>
  <si>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</si>
  <si>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</si>
  <si>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</si>
  <si>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</si>
  <si>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</si>
  <si>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</si>
  <si>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</si>
  <si>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</si>
  <si>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</si>
  <si>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</si>
  <si>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</si>
  <si>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</si>
  <si>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</si>
  <si>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</si>
  <si>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</si>
  <si>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</si>
  <si>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</si>
  <si>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</si>
  <si>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</si>
  <si>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</si>
  <si>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</si>
  <si>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</si>
  <si>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</si>
  <si>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</si>
  <si>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</si>
  <si>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</si>
  <si>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</si>
  <si>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</si>
  <si>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</si>
  <si>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</si>
  <si>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</si>
  <si>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</si>
  <si>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</si>
  <si>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</si>
  <si>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</si>
  <si>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</si>
  <si>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</si>
  <si>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</si>
  <si>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</si>
  <si>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</si>
  <si>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</si>
  <si>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</si>
  <si>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</si>
  <si>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2026 году материально-производственных ресурсов для нужд Яйского НПЗ</t>
  </si>
  <si>
    <t xml:space="preserve"> </t>
  </si>
  <si>
    <t>30.01.2026</t>
  </si>
  <si>
    <t>0000-004517</t>
  </si>
  <si>
    <t>Лот делимый.</t>
  </si>
  <si>
    <t>`000011071</t>
  </si>
  <si>
    <t>Смесь бетона огнеупорная АЛАКС-0,6-1000</t>
  </si>
  <si>
    <t>`000011072</t>
  </si>
  <si>
    <t xml:space="preserve">Смесь бетона огнеупорная АЛКОР-37-50 </t>
  </si>
  <si>
    <t>Смесь бетона огнеупорная АЛКОР-37-50 ТУ 1523-003-50924710-2013</t>
  </si>
  <si>
    <t>`000011073</t>
  </si>
  <si>
    <t>Смесь бетона огнеупорнаяАЛАКС-0,9-1000</t>
  </si>
  <si>
    <t>`000011667</t>
  </si>
  <si>
    <t>Смесь бетона огнеупорная АЛКОР-37-25</t>
  </si>
  <si>
    <t>`000041854</t>
  </si>
  <si>
    <t>Смеси огнеупорные бенонные АЛАКС -0,9-1000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</si>
</sst>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tabSelected="1" topLeftCell="J1" zoomScaleNormal="100" workbookViewId="0">
      <selection activeCell="V30" sqref="V3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95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26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92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35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36</v>
      </c>
      <c r="M10" s="39"/>
    </row>
    <row r="11" spans="1:21" x14ac:dyDescent="0.25">
      <c r="A11" s="67" t="s">
        <v>39</v>
      </c>
      <c r="B11" s="68"/>
      <c r="C11" s="68"/>
      <c r="D11" s="68"/>
      <c r="E11" s="68"/>
      <c r="F11" s="68"/>
      <c r="G11" s="69"/>
      <c r="H11" s="86" t="s">
        <v>33</v>
      </c>
      <c r="I11" s="87"/>
      <c r="J11" s="87" t="s">
        <v>27</v>
      </c>
      <c r="K11" s="87"/>
      <c r="L11" s="36" t="s">
        <v>34</v>
      </c>
      <c r="M11" s="37" t="s">
        <v>38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94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88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90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ht="30" x14ac:dyDescent="0.25">
      <c r="B31" s="21">
        <v>1</v>
      </c>
      <c r="C31" s="22" t="s">
        <v>105</v>
      </c>
      <c r="D31" s="45" t="s">
        <v>106</v>
      </c>
      <c r="E31" s="45"/>
      <c r="F31" s="21" t="s">
        <v>64</v>
      </c>
      <c r="G31" s="21">
        <v>1.1000000000000001</v>
      </c>
      <c r="H31" s="4">
        <v>1.1000000000000001</v>
      </c>
      <c r="I31" s="4"/>
      <c r="J31" s="4"/>
      <c r="K31" s="4"/>
      <c r="L31" s="106"/>
      <c r="M31" s="106"/>
      <c r="N31" s="106">
        <v>0</v>
      </c>
      <c r="O31" s="107" t="s">
        <v>64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30" x14ac:dyDescent="0.25">
      <c r="B32" s="21">
        <v>2</v>
      </c>
      <c r="C32" s="22" t="s">
        <v>107</v>
      </c>
      <c r="D32" s="45" t="s">
        <v>108</v>
      </c>
      <c r="E32" s="45" t="s">
        <v>109</v>
      </c>
      <c r="F32" s="21" t="s">
        <v>64</v>
      </c>
      <c r="G32" s="21">
        <v>2</v>
      </c>
      <c r="H32" s="4">
        <v>2</v>
      </c>
      <c r="I32" s="4"/>
      <c r="J32" s="4"/>
      <c r="K32" s="4"/>
      <c r="L32" s="106"/>
      <c r="M32" s="106"/>
      <c r="N32" s="106"/>
      <c r="O32" s="107" t="s">
        <v>64</v>
      </c>
      <c r="P32" s="107">
        <v>1</v>
      </c>
      <c r="Q32" s="106"/>
      <c r="R32" s="108"/>
      <c r="S32" s="109">
        <v>22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ht="30" x14ac:dyDescent="0.25">
      <c r="B33" s="21">
        <v>3</v>
      </c>
      <c r="C33" s="22" t="s">
        <v>110</v>
      </c>
      <c r="D33" s="45" t="s">
        <v>111</v>
      </c>
      <c r="E33" s="45"/>
      <c r="F33" s="21" t="s">
        <v>64</v>
      </c>
      <c r="G33" s="21">
        <v>1.2</v>
      </c>
      <c r="H33" s="4">
        <v>1.2</v>
      </c>
      <c r="I33" s="4"/>
      <c r="J33" s="4"/>
      <c r="K33" s="4"/>
      <c r="L33" s="106"/>
      <c r="M33" s="106"/>
      <c r="N33" s="106"/>
      <c r="O33" s="107" t="s">
        <v>64</v>
      </c>
      <c r="P33" s="107">
        <v>1</v>
      </c>
      <c r="Q33" s="106"/>
      <c r="R33" s="108"/>
      <c r="S33" s="109">
        <v>22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ht="30" x14ac:dyDescent="0.25">
      <c r="B34" s="21">
        <v>4</v>
      </c>
      <c r="C34" s="22" t="s">
        <v>112</v>
      </c>
      <c r="D34" s="45" t="s">
        <v>113</v>
      </c>
      <c r="E34" s="45"/>
      <c r="F34" s="21" t="s">
        <v>64</v>
      </c>
      <c r="G34" s="21">
        <v>1</v>
      </c>
      <c r="H34" s="4">
        <v>1</v>
      </c>
      <c r="I34" s="4"/>
      <c r="J34" s="4"/>
      <c r="K34" s="4"/>
      <c r="L34" s="106"/>
      <c r="M34" s="106"/>
      <c r="N34" s="106"/>
      <c r="O34" s="107" t="s">
        <v>64</v>
      </c>
      <c r="P34" s="107">
        <v>1</v>
      </c>
      <c r="Q34" s="106"/>
      <c r="R34" s="108"/>
      <c r="S34" s="109">
        <v>22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ht="30" x14ac:dyDescent="0.25">
      <c r="B35" s="21">
        <v>5</v>
      </c>
      <c r="C35" s="22" t="s">
        <v>114</v>
      </c>
      <c r="D35" s="45" t="s">
        <v>115</v>
      </c>
      <c r="E35" s="45"/>
      <c r="F35" s="21" t="s">
        <v>46</v>
      </c>
      <c r="G35" s="21">
        <v>900</v>
      </c>
      <c r="H35" s="4">
        <v>900</v>
      </c>
      <c r="I35" s="4"/>
      <c r="J35" s="4"/>
      <c r="K35" s="4"/>
      <c r="L35" s="106"/>
      <c r="M35" s="106"/>
      <c r="N35" s="106"/>
      <c r="O35" s="107" t="s">
        <v>46</v>
      </c>
      <c r="P35" s="107">
        <v>1</v>
      </c>
      <c r="Q35" s="106"/>
      <c r="R35" s="108"/>
      <c r="S35" s="109">
        <v>22</v>
      </c>
      <c r="T35" s="32">
        <f>(N35*R35)</f>
        <v>0</v>
      </c>
      <c r="U35" s="32">
        <f>IF(S35="Без НДС","Без НДС",S35/100*T35)</f>
        <v>0</v>
      </c>
      <c r="V35" s="32">
        <f>IF(S35="Без НДС",T35,U35+T35)</f>
        <v>0</v>
      </c>
    </row>
    <row r="36" spans="2:22" x14ac:dyDescent="0.25">
      <c r="B36" s="30" t="s">
        <v>32</v>
      </c>
      <c r="C36" s="30"/>
      <c r="D36" s="30"/>
      <c r="E36" s="30"/>
      <c r="F36" s="30"/>
      <c r="G36" s="30">
        <f>SUM(G31:G35)</f>
        <v>905.3</v>
      </c>
      <c r="H36" s="30"/>
      <c r="I36" s="30"/>
      <c r="J36" s="30"/>
      <c r="K36" s="30"/>
      <c r="L36" s="30"/>
      <c r="M36" s="30"/>
      <c r="N36" s="30">
        <f>SUM(N31:N35)</f>
        <v>0</v>
      </c>
      <c r="O36" s="30"/>
      <c r="P36" s="30"/>
      <c r="Q36" s="30"/>
      <c r="R36" s="31"/>
      <c r="S36" s="31"/>
      <c r="T36" s="31">
        <f>SUM(T31:T35)</f>
        <v>0</v>
      </c>
      <c r="U36" s="31">
        <f>SUM(U31:U35)</f>
        <v>0</v>
      </c>
      <c r="V36" s="31">
        <f>SUM(V31:V35)</f>
        <v>0</v>
      </c>
    </row>
    <row r="38" spans="2:22" x14ac:dyDescent="0.25">
      <c r="C38" s="47"/>
      <c r="D38" s="47"/>
      <c r="E38" s="47"/>
      <c r="F38" s="47"/>
      <c r="H38" s="43"/>
      <c r="L38" s="47"/>
      <c r="M38" s="47"/>
      <c r="N38" s="47"/>
      <c r="O38" s="47"/>
      <c r="P38" s="47"/>
      <c r="Q38" s="47"/>
    </row>
    <row r="39" spans="2:22" x14ac:dyDescent="0.25">
      <c r="C39" s="46" t="s">
        <v>27</v>
      </c>
      <c r="D39" s="46"/>
      <c r="E39" s="46"/>
      <c r="F39" s="46"/>
      <c r="H39" s="2" t="s">
        <v>28</v>
      </c>
      <c r="L39" s="46" t="s">
        <v>29</v>
      </c>
      <c r="M39" s="46"/>
      <c r="N39" s="46"/>
      <c r="O39" s="46"/>
      <c r="P39" s="46"/>
      <c r="Q39" s="46"/>
    </row>
    <row r="41" spans="2:22" x14ac:dyDescent="0.25">
      <c r="C41" s="24" t="s">
        <v>30</v>
      </c>
    </row>
    <row r="42" spans="2:22" x14ac:dyDescent="0.25">
      <c r="C42" s="24" t="s">
        <v>31</v>
      </c>
    </row>
  </sheetData>
  <sheetProtection algorithmName="SHA-512" hashValue="nFQaPg4XCXKktWTIE0S66uW6kGjfXDTCt0MAorw6WXB5lNS7NClGIMGnihbTFZo/V1nodnu7Fxo4tm3Cpkw+Gg==" saltValue="Tp2FE2ztjR5VBmxj+atmpQ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9:F39"/>
    <mergeCell ref="L38:Q38"/>
    <mergeCell ref="L39:Q39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8:F38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S31:S35</xm:sqref>
        </x14:dataValidation>
        <x14:dataValidation type="list" allowBlank="1" showInputMessage="1" showErrorMessage="1">
          <x14:formula1>
            <xm:f>Лист2!$A$1:$A$26</xm:f>
          </x14:formula1>
          <xm:sqref>O31:O35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Вайцель Наталья Ивановна</cp:lastModifiedBy>
  <dcterms:created xsi:type="dcterms:W3CDTF">2019-10-31T02:36:50Z</dcterms:created>
  <dcterms:modified xsi:type="dcterms:W3CDTF">2026-01-30T04:05:15Z</dcterms:modified>
</cp:coreProperties>
</file>